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gregoro\AppData\Local\Microsoft\Windows\INetCache\Content.Outlook\2X3P30A9\"/>
    </mc:Choice>
  </mc:AlternateContent>
  <xr:revisionPtr revIDLastSave="0" documentId="13_ncr:1_{D2FC8503-00B7-45F3-A849-5A52AAE8BDD9}" xr6:coauthVersionLast="47" xr6:coauthVersionMax="47" xr10:uidLastSave="{00000000-0000-0000-0000-000000000000}"/>
  <bookViews>
    <workbookView xWindow="-120" yWindow="-120" windowWidth="29040" windowHeight="15840" xr2:uid="{F17F4CBD-5A63-4142-A93E-2E448255B6F7}"/>
  </bookViews>
  <sheets>
    <sheet name="IRR Tool" sheetId="3" r:id="rId1"/>
    <sheet name="1. High Speed Rural Roads" sheetId="6" r:id="rId2"/>
    <sheet name="Input" sheetId="2" r:id="rId3"/>
    <sheet name="Tables" sheetId="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6" i="2" l="1"/>
  <c r="B48" i="2"/>
  <c r="B106" i="2"/>
  <c r="B95" i="2"/>
  <c r="B84" i="2"/>
  <c r="B34" i="2"/>
  <c r="B61" i="2"/>
  <c r="B19" i="2"/>
  <c r="B9" i="2"/>
  <c r="B118" i="2" l="1"/>
  <c r="B119" i="2" s="1"/>
  <c r="B120" i="2"/>
  <c r="B121" i="2" l="1"/>
  <c r="B122" i="2" s="1"/>
</calcChain>
</file>

<file path=xl/sharedStrings.xml><?xml version="1.0" encoding="utf-8"?>
<sst xmlns="http://schemas.openxmlformats.org/spreadsheetml/2006/main" count="353" uniqueCount="219">
  <si>
    <t>DoT Guidance to using the risk banding for Speed Management</t>
  </si>
  <si>
    <t xml:space="preserve">IRR score (threshold) </t>
  </si>
  <si>
    <t xml:space="preserve">Rural </t>
  </si>
  <si>
    <t>Recommended Speed Limit</t>
  </si>
  <si>
    <t>Rural - Tortuous</t>
  </si>
  <si>
    <t xml:space="preserve">0 to &lt;1.4 </t>
  </si>
  <si>
    <t xml:space="preserve">Low </t>
  </si>
  <si>
    <t>100km/h</t>
  </si>
  <si>
    <t>80km/h</t>
  </si>
  <si>
    <t xml:space="preserve">1.4 to &lt;1.6 </t>
  </si>
  <si>
    <t xml:space="preserve">Low-Medium </t>
  </si>
  <si>
    <t xml:space="preserve">1.6 to &lt;1.8 </t>
  </si>
  <si>
    <t xml:space="preserve">Medium </t>
  </si>
  <si>
    <t xml:space="preserve">1.8 to &lt;2.0 </t>
  </si>
  <si>
    <t xml:space="preserve">2.0 to &lt;2.2 </t>
  </si>
  <si>
    <t xml:space="preserve">Medium-High </t>
  </si>
  <si>
    <t xml:space="preserve">2.2 to &lt;2.6 </t>
  </si>
  <si>
    <t xml:space="preserve">High </t>
  </si>
  <si>
    <t>80km/h*</t>
  </si>
  <si>
    <t xml:space="preserve">2.6+ </t>
  </si>
  <si>
    <t>High Speed Infrastructure Risk Rating</t>
  </si>
  <si>
    <t>Road Name</t>
  </si>
  <si>
    <t>Location</t>
  </si>
  <si>
    <t>Between</t>
  </si>
  <si>
    <t>Distance</t>
  </si>
  <si>
    <t>Land use</t>
  </si>
  <si>
    <t>Score</t>
  </si>
  <si>
    <t xml:space="preserve">Land use </t>
  </si>
  <si>
    <t xml:space="preserve">Environment </t>
  </si>
  <si>
    <t xml:space="preserve">Description </t>
  </si>
  <si>
    <t xml:space="preserve">Urban </t>
  </si>
  <si>
    <t xml:space="preserve">Rural residential </t>
  </si>
  <si>
    <t xml:space="preserve">• Rural area with accesses to private dwellings and farms. </t>
  </si>
  <si>
    <t xml:space="preserve">• Occasional industrial activity may be present. </t>
  </si>
  <si>
    <t xml:space="preserve">• Some pedestrian and cyclist activity may also be observed, particularly at certain times of the day, but with few crossing movements. </t>
  </si>
  <si>
    <t xml:space="preserve">Remote rural </t>
  </si>
  <si>
    <t xml:space="preserve">• Surrounding land is rural with few houses and almost no industry. </t>
  </si>
  <si>
    <t xml:space="preserve">• Occasional accesses and intersections. </t>
  </si>
  <si>
    <t>Road Sterotype</t>
  </si>
  <si>
    <t xml:space="preserve">Road stereotype </t>
  </si>
  <si>
    <t xml:space="preserve">Unsealed </t>
  </si>
  <si>
    <t xml:space="preserve">Any road that is unsealed </t>
  </si>
  <si>
    <t xml:space="preserve">Two-lane undivided </t>
  </si>
  <si>
    <t xml:space="preserve">An undivided road with one lane in each direction </t>
  </si>
  <si>
    <t xml:space="preserve">Multi-lane undivided </t>
  </si>
  <si>
    <t xml:space="preserve">An undivided road with more than one lane in each direction. Includes roads with two lanes in one direction and one lane in the other direction. </t>
  </si>
  <si>
    <t xml:space="preserve">Divided (traversable) </t>
  </si>
  <si>
    <t xml:space="preserve">Divided road with a traversable median. Traversable medians would not stop an out-of-control vehicle crossing the median and include: </t>
  </si>
  <si>
    <t xml:space="preserve">• Kerb islands and berms </t>
  </si>
  <si>
    <t xml:space="preserve">• Frangible fences or median dividers </t>
  </si>
  <si>
    <t xml:space="preserve">Divided (non-traversable) or one-way </t>
  </si>
  <si>
    <t xml:space="preserve">Divided road with a non-traversable median or a one-way road. Non-traversable medians would stop an out-of-control vehicle and include: </t>
  </si>
  <si>
    <t xml:space="preserve">• safety barriers (concrete, wire rope etc.) </t>
  </si>
  <si>
    <t xml:space="preserve">• 10m+ separation between opposing flows </t>
  </si>
  <si>
    <t>Shoulder Width</t>
  </si>
  <si>
    <t>Lane Width</t>
  </si>
  <si>
    <t>Shoulder width</t>
  </si>
  <si>
    <t>Very narrow shoulder (0 to &lt;0.5m)</t>
  </si>
  <si>
    <t>Narrow shoulder (0.5m to &lt;1.0m)</t>
  </si>
  <si>
    <t>Wide shoulder (1.0m to &lt;2.0m)</t>
  </si>
  <si>
    <t>Very wide shoulder (≥2.0m)</t>
  </si>
  <si>
    <t>Lane width</t>
  </si>
  <si>
    <t>Narrow lane (&lt;3.0m)</t>
  </si>
  <si>
    <t>Medium lane (3.0-3.5m)</t>
  </si>
  <si>
    <t>Wide lane (&gt;3.5m)</t>
  </si>
  <si>
    <t>Horizontal Alignment</t>
  </si>
  <si>
    <t xml:space="preserve">Horizontal alignment </t>
  </si>
  <si>
    <t xml:space="preserve">Technical definition </t>
  </si>
  <si>
    <t xml:space="preserve">Tortuous </t>
  </si>
  <si>
    <t xml:space="preserve">≥300 degrees of turn/km </t>
  </si>
  <si>
    <t xml:space="preserve">Numerous consecutive curves (350m to 500m radius) and numerous sharp curves (radii &lt;350m). </t>
  </si>
  <si>
    <t xml:space="preserve">The operating speed is likely to be less than 75 km/h for rural roads. </t>
  </si>
  <si>
    <t xml:space="preserve">Winding </t>
  </si>
  <si>
    <t xml:space="preserve">≥150 and &lt;300 degrees of turn/km </t>
  </si>
  <si>
    <t xml:space="preserve">Many consecutive curves and sharp curves (350m to 500m radius). </t>
  </si>
  <si>
    <t xml:space="preserve">The operating speed is likely to be between 75 to 85 km/h for rural roads. </t>
  </si>
  <si>
    <t xml:space="preserve">Curved </t>
  </si>
  <si>
    <t xml:space="preserve">≥50 and &lt;150 degrees of turn /km </t>
  </si>
  <si>
    <t xml:space="preserve">Moderate curves (typical radii of 500m to 1500m) with some straight sections or isolated sharp curves. </t>
  </si>
  <si>
    <t xml:space="preserve">The operating speed is likely to be between 85 to 100 km/h for rural roads. </t>
  </si>
  <si>
    <t xml:space="preserve">Straight </t>
  </si>
  <si>
    <t xml:space="preserve">&lt;50 degrees of turn /km </t>
  </si>
  <si>
    <t xml:space="preserve">Straight or gently curved with curves typically &gt;1500m radius. Occasional isolated curves may be present. </t>
  </si>
  <si>
    <t xml:space="preserve">The operating speed is likely to be 100 km/h or higher for rural roads. </t>
  </si>
  <si>
    <t>Roadside Hazard</t>
  </si>
  <si>
    <t xml:space="preserve">Roadside Hazard </t>
  </si>
  <si>
    <t xml:space="preserve">Offset from edgeline </t>
  </si>
  <si>
    <t xml:space="preserve">&lt; 5m </t>
  </si>
  <si>
    <t xml:space="preserve">5m to 10m </t>
  </si>
  <si>
    <t xml:space="preserve">&gt;10m </t>
  </si>
  <si>
    <t xml:space="preserve">Cliffs* </t>
  </si>
  <si>
    <t xml:space="preserve">Severe </t>
  </si>
  <si>
    <t xml:space="preserve">Deep water* </t>
  </si>
  <si>
    <t xml:space="preserve">Aggressive vertical faces* </t>
  </si>
  <si>
    <t xml:space="preserve">Moderate </t>
  </si>
  <si>
    <t xml:space="preserve">Deep drainage ditches* </t>
  </si>
  <si>
    <t xml:space="preserve">Buildings, rigid structures or bridges* </t>
  </si>
  <si>
    <t xml:space="preserve">20+ non-frangible point hazards per km (≥1 per 50m) including*: </t>
  </si>
  <si>
    <t xml:space="preserve">Trees, signs, posts, poles ≥10cm diameter </t>
  </si>
  <si>
    <t xml:space="preserve">Large boulders ≥20cm diameter </t>
  </si>
  <si>
    <t xml:space="preserve">Unprotected barrier ends </t>
  </si>
  <si>
    <r>
      <t>Upslopes and downslopes that would cause rollover (&gt;15 deg</t>
    </r>
    <r>
      <rPr>
        <sz val="9"/>
        <color rgb="FF000000"/>
        <rFont val="Cambria Math"/>
        <family val="1"/>
      </rPr>
      <t xml:space="preserve"> </t>
    </r>
    <r>
      <rPr>
        <sz val="9"/>
        <color rgb="FF000000"/>
        <rFont val="Arial"/>
        <family val="2"/>
      </rPr>
      <t xml:space="preserve">and &gt;1m height difference* </t>
    </r>
  </si>
  <si>
    <t xml:space="preserve">Car parking, semi-rigid structures or buildings* </t>
  </si>
  <si>
    <t xml:space="preserve">Minor </t>
  </si>
  <si>
    <t xml:space="preserve">Metal or concrete safety barriers* </t>
  </si>
  <si>
    <t xml:space="preserve">Low severity hazards, including: </t>
  </si>
  <si>
    <t xml:space="preserve">Kerbs </t>
  </si>
  <si>
    <r>
      <t>Level and safe slopes (≤15</t>
    </r>
    <r>
      <rPr>
        <sz val="9"/>
        <color rgb="FF000000"/>
        <rFont val="Cambria Math"/>
        <family val="1"/>
      </rPr>
      <t xml:space="preserve">⁰ </t>
    </r>
    <r>
      <rPr>
        <sz val="9"/>
        <color rgb="FF000000"/>
        <rFont val="Arial"/>
        <family val="2"/>
      </rPr>
      <t xml:space="preserve">and ≤1m high) </t>
    </r>
  </si>
  <si>
    <t xml:space="preserve">Frangible trees, posts, poles &lt;10cm diameter </t>
  </si>
  <si>
    <t xml:space="preserve">Wire-rope barriers </t>
  </si>
  <si>
    <t>* over 50% of the assessed road section where they occur intermittently.</t>
  </si>
  <si>
    <t>Intersection Density</t>
  </si>
  <si>
    <t xml:space="preserve">Intersection Density </t>
  </si>
  <si>
    <t xml:space="preserve">10+ intersections/km </t>
  </si>
  <si>
    <t xml:space="preserve">(&gt;1 intersection every 100m) </t>
  </si>
  <si>
    <t xml:space="preserve">5 to &lt;10 intersections/km </t>
  </si>
  <si>
    <t xml:space="preserve">(1 intersection every 100-200m) </t>
  </si>
  <si>
    <t xml:space="preserve">3 to &lt;5 intersections/km </t>
  </si>
  <si>
    <t xml:space="preserve">(1 intersection every 200-330m) </t>
  </si>
  <si>
    <t xml:space="preserve">2 to &lt;3 intersections/km </t>
  </si>
  <si>
    <t xml:space="preserve">(1 intersection every 330-500m) </t>
  </si>
  <si>
    <t xml:space="preserve">1 to &lt;2 intersections/km </t>
  </si>
  <si>
    <t xml:space="preserve">(1 intersection every 500-1000m) </t>
  </si>
  <si>
    <t xml:space="preserve">&lt;1 intersection/km </t>
  </si>
  <si>
    <t xml:space="preserve">(&lt;1 intersection per 1000m) </t>
  </si>
  <si>
    <t>Access Density</t>
  </si>
  <si>
    <t xml:space="preserve">Access Density </t>
  </si>
  <si>
    <t xml:space="preserve">20+ accesses/km </t>
  </si>
  <si>
    <t xml:space="preserve">(&gt;1 access every 50m) </t>
  </si>
  <si>
    <t xml:space="preserve">10 to &lt;20 accesses/km </t>
  </si>
  <si>
    <t xml:space="preserve">(1 access every 50-100m) </t>
  </si>
  <si>
    <t xml:space="preserve">5 to &lt;10 accesses/km </t>
  </si>
  <si>
    <t xml:space="preserve">(1 access every 100-200m) </t>
  </si>
  <si>
    <t xml:space="preserve">2 to &lt;5 accesses/km </t>
  </si>
  <si>
    <t xml:space="preserve">(1 access every 200-500m) </t>
  </si>
  <si>
    <t xml:space="preserve">1 to &lt;2 accesses/km </t>
  </si>
  <si>
    <t xml:space="preserve">(1 access every 500-1000m) </t>
  </si>
  <si>
    <t xml:space="preserve">&lt;1 access/km </t>
  </si>
  <si>
    <t xml:space="preserve">(&lt;1 access per 1000m) </t>
  </si>
  <si>
    <t>Traffic Volume</t>
  </si>
  <si>
    <t xml:space="preserve">Traffic volume </t>
  </si>
  <si>
    <t xml:space="preserve">&lt;1,000 </t>
  </si>
  <si>
    <t xml:space="preserve">vehicles per day </t>
  </si>
  <si>
    <t xml:space="preserve">1,000 - 6,000 </t>
  </si>
  <si>
    <t xml:space="preserve">6,000 - 12,000 </t>
  </si>
  <si>
    <t xml:space="preserve">12,000 - 18,000 </t>
  </si>
  <si>
    <t xml:space="preserve">&gt; 18,000 </t>
  </si>
  <si>
    <t>Speed limit</t>
  </si>
  <si>
    <t>Infrastructure Risk Rating</t>
  </si>
  <si>
    <t>Risk Band</t>
  </si>
  <si>
    <t>Recommended speed limit</t>
  </si>
  <si>
    <t>Land Use</t>
  </si>
  <si>
    <t>Commercial strip shopping</t>
  </si>
  <si>
    <t>Commercial big box/industrial</t>
  </si>
  <si>
    <t>Urban residential</t>
  </si>
  <si>
    <t>Rural town/ urban fringe</t>
  </si>
  <si>
    <t>Controlled access</t>
  </si>
  <si>
    <t>Rural residential</t>
  </si>
  <si>
    <t>Remote rural</t>
  </si>
  <si>
    <t>No access</t>
  </si>
  <si>
    <t>Road Stereotype</t>
  </si>
  <si>
    <t>Unsealed</t>
  </si>
  <si>
    <t>Two-lane undivided</t>
  </si>
  <si>
    <t>Multi-lane undivided</t>
  </si>
  <si>
    <t>Divided (traversable)</t>
  </si>
  <si>
    <t>Divided (non-traversable) or one-way</t>
  </si>
  <si>
    <t>Narrow (&lt;3.0m)</t>
  </si>
  <si>
    <t>Medium (3.0-3.5m)</t>
  </si>
  <si>
    <t>Wide (&gt;3.5m)</t>
  </si>
  <si>
    <t>Tortuous</t>
  </si>
  <si>
    <t>Winding</t>
  </si>
  <si>
    <t>Curved</t>
  </si>
  <si>
    <t>Straight</t>
  </si>
  <si>
    <t>Severe</t>
  </si>
  <si>
    <t>High</t>
  </si>
  <si>
    <t>Moderate</t>
  </si>
  <si>
    <t>Minor</t>
  </si>
  <si>
    <t>Low</t>
  </si>
  <si>
    <t>10+ intersections / km</t>
  </si>
  <si>
    <t>5 to &lt;10 intersections / km</t>
  </si>
  <si>
    <t>3 to &lt;5 intersections / km</t>
  </si>
  <si>
    <t>2 to &lt;3 intersections / km</t>
  </si>
  <si>
    <t>1 to &lt;2 intersections / km</t>
  </si>
  <si>
    <t>&lt;1 intersection / km</t>
  </si>
  <si>
    <t>20+ accesses / km</t>
  </si>
  <si>
    <t>10 to &lt;20 accesses / km</t>
  </si>
  <si>
    <t>5 to &lt;10 accesses / km</t>
  </si>
  <si>
    <t>2 to &lt;5 accesses / km</t>
  </si>
  <si>
    <t>1to &lt;2 accesses / km</t>
  </si>
  <si>
    <t>&lt;1 access / km</t>
  </si>
  <si>
    <t>Traffic Volume (rural only)</t>
  </si>
  <si>
    <t>&lt;1,000 vehicle per day</t>
  </si>
  <si>
    <t>1,000 - &lt;6,000 vehicles per day</t>
  </si>
  <si>
    <t>6,000 - &lt;12,000 vehicles per day</t>
  </si>
  <si>
    <t>12,000 - &lt;18,000 vehicles per day</t>
  </si>
  <si>
    <t>18,000+ vehicles per day</t>
  </si>
  <si>
    <t>Speed Limit</t>
  </si>
  <si>
    <t>&lt;= 30 km/h</t>
  </si>
  <si>
    <t>40 km/h</t>
  </si>
  <si>
    <t>50 km/h</t>
  </si>
  <si>
    <t>60 km/h</t>
  </si>
  <si>
    <t>70 km/h</t>
  </si>
  <si>
    <t>80 km/h</t>
  </si>
  <si>
    <t>90 km/h</t>
  </si>
  <si>
    <t>100 km/h</t>
  </si>
  <si>
    <t>110 km/h</t>
  </si>
  <si>
    <t>100km/h*</t>
  </si>
  <si>
    <t>Comments</t>
  </si>
  <si>
    <t>Rural</t>
  </si>
  <si>
    <t>Rural/Tortuous</t>
  </si>
  <si>
    <t>80km/h^</t>
  </si>
  <si>
    <t>Infrastructure Risk Rating Tool</t>
  </si>
  <si>
    <t>High Speed Rural Roads Guidelines</t>
  </si>
  <si>
    <t>* Practitioners may consider 80km/h as part of assessment based on factors such as road function, road users, crash history, high-risk intersections and community feedback.
^ Practitioners may consider 60km/h as part of assessment based on factors such as road function, road users, crash history, high-risk intersections and community feedback.</t>
  </si>
  <si>
    <t>*Practitioners may consider 60km/h as part of assessment based on factors such as road function, road users, crash history, high-risk intersections and community feedback.</t>
  </si>
  <si>
    <t>*Practitioners may consider 80km/h as part of assessment based on factors such as road function, road users, crash history, high-risk intersections and community feedback.</t>
  </si>
  <si>
    <r>
      <t>Descriptions for each of the road and roadside features can be found by clicking the '+' icon on the left of the input tab. Further guidance is provided to the descriptions provided below:
Land Use</t>
    </r>
    <r>
      <rPr>
        <sz val="11"/>
        <color theme="1"/>
        <rFont val="Arial"/>
        <family val="2"/>
      </rPr>
      <t xml:space="preserve"> </t>
    </r>
    <r>
      <rPr>
        <b/>
        <sz val="11"/>
        <color theme="1"/>
        <rFont val="Arial"/>
        <family val="2"/>
      </rPr>
      <t xml:space="preserve">
</t>
    </r>
    <r>
      <rPr>
        <u/>
        <sz val="11"/>
        <color theme="1"/>
        <rFont val="Arial"/>
        <family val="2"/>
      </rPr>
      <t>Rural Residential:</t>
    </r>
    <r>
      <rPr>
        <sz val="11"/>
        <color theme="1"/>
        <rFont val="Arial"/>
        <family val="2"/>
      </rPr>
      <t xml:space="preserve"> Hobby farms, wineries, tourist facilities, any level of pedestrian or cycling activity along or crossing the route, greater than 1 access or intersection per km
</t>
    </r>
    <r>
      <rPr>
        <u/>
        <sz val="11"/>
        <color theme="1"/>
        <rFont val="Arial"/>
        <family val="2"/>
      </rPr>
      <t>Remote Rural:</t>
    </r>
    <r>
      <rPr>
        <b/>
        <sz val="11"/>
        <color theme="1"/>
        <rFont val="Arial"/>
        <family val="2"/>
      </rPr>
      <t xml:space="preserve"> </t>
    </r>
    <r>
      <rPr>
        <sz val="11"/>
        <color theme="1"/>
        <rFont val="Arial"/>
        <family val="2"/>
      </rPr>
      <t>broad acre farmland, less than 1 property access or intersection per km</t>
    </r>
    <r>
      <rPr>
        <b/>
        <sz val="11"/>
        <color theme="1"/>
        <rFont val="Arial"/>
        <family val="2"/>
      </rPr>
      <t xml:space="preserve">
Road Stereotype
•</t>
    </r>
    <r>
      <rPr>
        <sz val="11"/>
        <color theme="1"/>
        <rFont val="Arial"/>
        <family val="2"/>
      </rPr>
      <t xml:space="preserve"> A divided road has a physical feature (i.e. median or physical barrier) that separates the road into opposing flows.
• An undivided road has no barrier or restriction to vehicles crossing the centreline. Wide centreline treatments are considered undivided for the purpose of this assessment.</t>
    </r>
    <r>
      <rPr>
        <b/>
        <sz val="11"/>
        <color theme="1"/>
        <rFont val="Arial"/>
        <family val="2"/>
      </rPr>
      <t xml:space="preserve">	
Lane and shoulder width
</t>
    </r>
    <r>
      <rPr>
        <sz val="11"/>
        <color theme="1"/>
        <rFont val="Arial"/>
        <family val="2"/>
      </rPr>
      <t>• Shoulder width is the distance between the painted edgeline and the edge of the seal.
• Lane width is the distance between the centreline and the edgeline.
• Cycle lanes and special vehicle lanes, such as bus lanes, are ignored.
• For unsealed roads or roads with no marked centreline, the lane width is estimated by observing vehicle paths. 
• If there is more than one lane, select the narrowest lane width. 
• If the lane width varies along the road section, select the category that generally applies over the section.
• For wide centreline treatments the lane width can be considered as the midpoint between the two centrelines.</t>
    </r>
    <r>
      <rPr>
        <b/>
        <sz val="11"/>
        <color theme="1"/>
        <rFont val="Arial"/>
        <family val="2"/>
      </rPr>
      <t xml:space="preserve">
Horizontal alignment 
• </t>
    </r>
    <r>
      <rPr>
        <sz val="11"/>
        <color theme="1"/>
        <rFont val="Arial"/>
        <family val="2"/>
      </rPr>
      <t>If the horizontal alignment varies over a road section, select the average category. 
• If the average falls between two categories, select the higher risk category.</t>
    </r>
    <r>
      <rPr>
        <b/>
        <sz val="11"/>
        <color theme="1"/>
        <rFont val="Arial"/>
        <family val="2"/>
      </rPr>
      <t xml:space="preserve">
Roadside hazards
• </t>
    </r>
    <r>
      <rPr>
        <sz val="11"/>
        <color theme="1"/>
        <rFont val="Arial"/>
        <family val="2"/>
      </rPr>
      <t xml:space="preserve">Hazard offsets are measured from the edgeline, or edge of seal if there is no edgeline.
• Judgement is required to determine the roadside hazard risk category that best reflects the overall level of hazard posted by roadside features.
• </t>
    </r>
    <r>
      <rPr>
        <b/>
        <sz val="11"/>
        <color theme="1"/>
        <rFont val="Arial"/>
        <family val="2"/>
      </rPr>
      <t xml:space="preserve"> </t>
    </r>
    <r>
      <rPr>
        <sz val="11"/>
        <color theme="1"/>
        <rFont val="Arial"/>
        <family val="2"/>
      </rPr>
      <t xml:space="preserve">Intermittent hazards are coded to a hazard category if they occur at regular intervals and over at least 50% of the assessed section. For example, a road exposed to cliffs within 5m of the edgeline, for over half of the section, is considered 'Severe'.
</t>
    </r>
    <r>
      <rPr>
        <b/>
        <sz val="11"/>
        <color theme="1"/>
        <rFont val="Arial"/>
        <family val="2"/>
      </rPr>
      <t xml:space="preserve">
Intersection density and access density
</t>
    </r>
    <r>
      <rPr>
        <sz val="11"/>
        <color theme="1"/>
        <rFont val="Arial"/>
        <family val="2"/>
      </rPr>
      <t>• The density of intersections or accesses is calculated by counting the number of at-grade intersections or vehicle accesses and dividing by the section length.</t>
    </r>
    <r>
      <rPr>
        <b/>
        <sz val="11"/>
        <color theme="1"/>
        <rFont val="Arial"/>
        <family val="2"/>
      </rPr>
      <t xml:space="preserve">
Traffic volume (rural roads only)
• </t>
    </r>
    <r>
      <rPr>
        <sz val="11"/>
        <color theme="1"/>
        <rFont val="Arial"/>
        <family val="2"/>
      </rPr>
      <t>Sum of volumes for each direction on undivided roads</t>
    </r>
    <r>
      <rPr>
        <b/>
        <sz val="11"/>
        <color theme="1"/>
        <rFont val="Arial"/>
        <family val="2"/>
      </rPr>
      <t xml:space="preserve">
• </t>
    </r>
    <r>
      <rPr>
        <sz val="11"/>
        <color theme="1"/>
        <rFont val="Arial"/>
        <family val="2"/>
      </rPr>
      <t xml:space="preserve">Traffic volume is the volume in the single direction of travel only on divided roads. </t>
    </r>
    <r>
      <rPr>
        <b/>
        <sz val="11"/>
        <color theme="1"/>
        <rFont val="Arial"/>
        <family val="2"/>
      </rPr>
      <t xml:space="preserve">
Speed limit (rural roads only)
• </t>
    </r>
    <r>
      <rPr>
        <sz val="11"/>
        <color theme="1"/>
        <rFont val="Arial"/>
        <family val="2"/>
      </rPr>
      <t xml:space="preserve">Posted speed limit
</t>
    </r>
    <r>
      <rPr>
        <b/>
        <i/>
        <u/>
        <sz val="11"/>
        <color theme="1"/>
        <rFont val="Arial"/>
        <family val="2"/>
      </rPr>
      <t xml:space="preserve">The Department of Transport will continue to evaluate the tool based on practioner feedback. Please provide feedback via the link below.
</t>
    </r>
    <r>
      <rPr>
        <sz val="11"/>
        <color theme="1"/>
        <rFont val="Arial"/>
        <family val="2"/>
      </rPr>
      <t xml:space="preserve">
</t>
    </r>
  </si>
  <si>
    <r>
      <rPr>
        <b/>
        <sz val="11"/>
        <color theme="1"/>
        <rFont val="Arial"/>
        <family val="2"/>
      </rPr>
      <t xml:space="preserve">Purpose: </t>
    </r>
    <r>
      <rPr>
        <sz val="11"/>
        <color theme="1"/>
        <rFont val="Arial"/>
        <family val="2"/>
      </rPr>
      <t xml:space="preserve">The Infrastructure Risk Rating tool is a road safety tool that assesses risk of a road based on its road and roadside features. The tool can be used to assist practioners when determining the speed limit. It is intended to be used alongside the practitioner's judgement of other relevant factors such as road function, road users, crash history, high-risk intersections and community feedback when making a decision. e.g. If the risk rating for an assessed road recommends a 100km/h speed limit, the practitioner may still determine that a reduced speed limit is appropriate based on the above factors. 
This tool should be used to assist with making speed zoning assessments to determine level of risk on 100km/h rural roads as per "Section 3.1 Speed limits for roads outside built-up areas" of the </t>
    </r>
    <r>
      <rPr>
        <i/>
        <sz val="11"/>
        <color theme="1"/>
        <rFont val="Arial"/>
        <family val="2"/>
      </rPr>
      <t>Victorian Speed Zoning Technical Guidelines</t>
    </r>
    <r>
      <rPr>
        <sz val="11"/>
        <color theme="1"/>
        <rFont val="Arial"/>
        <family val="2"/>
      </rPr>
      <t xml:space="preserve">. Roads determined 'High' or 'Medium-High' risk are recommended for a speed reduction given the road will have a combination of severe roadside hazards, low-standard cross-section and challenging alignment. 
</t>
    </r>
    <r>
      <rPr>
        <b/>
        <sz val="11"/>
        <color theme="1"/>
        <rFont val="Arial"/>
        <family val="2"/>
      </rPr>
      <t xml:space="preserve">Scope: </t>
    </r>
    <r>
      <rPr>
        <sz val="11"/>
        <color theme="1"/>
        <rFont val="Arial"/>
        <family val="2"/>
      </rPr>
      <t xml:space="preserve">Speed limit reductions are an effective measure to address roads with high road safety risk for lower-order rural roads (i.e. Roads with a M3-M5 classification in Victorian Movement and Place Framework). The preferred approach for higher volume and higher productivity routes (i.e. M1-M2 roads in Victorian Movement and Place Framework) is to upgrade the infrastructure to a suitable standard to support higher speed limits.
</t>
    </r>
    <r>
      <rPr>
        <b/>
        <sz val="11"/>
        <color theme="1"/>
        <rFont val="Arial"/>
        <family val="2"/>
      </rPr>
      <t xml:space="preserve">Not in Scope: </t>
    </r>
    <r>
      <rPr>
        <sz val="11"/>
        <color theme="1"/>
        <rFont val="Arial"/>
        <family val="2"/>
      </rPr>
      <t xml:space="preserve">Roads classified as M1 or M2 under the Movement &amp; Place Framework, roads that do not have a posted speed limit of 100km/h, urban roads.   
</t>
    </r>
    <r>
      <rPr>
        <b/>
        <sz val="11"/>
        <color theme="1"/>
        <rFont val="Arial"/>
        <family val="2"/>
      </rPr>
      <t xml:space="preserve">
</t>
    </r>
    <r>
      <rPr>
        <sz val="11"/>
        <color theme="1"/>
        <rFont val="Arial"/>
        <family val="2"/>
      </rPr>
      <t xml:space="preserve">
</t>
    </r>
  </si>
  <si>
    <r>
      <rPr>
        <b/>
        <sz val="11"/>
        <color theme="1"/>
        <rFont val="Arial"/>
        <family val="2"/>
      </rPr>
      <t xml:space="preserve">Purpose: </t>
    </r>
    <r>
      <rPr>
        <sz val="11"/>
        <color theme="1"/>
        <rFont val="Arial"/>
        <family val="2"/>
      </rPr>
      <t xml:space="preserve">The Infrastructure Risk Rating tool is a road safety tool that assesses risk of a road length based on its road and roadside features. 
</t>
    </r>
    <r>
      <rPr>
        <b/>
        <sz val="11"/>
        <color theme="1"/>
        <rFont val="Arial"/>
        <family val="2"/>
      </rPr>
      <t xml:space="preserve">Applications: </t>
    </r>
    <r>
      <rPr>
        <sz val="11"/>
        <color theme="1"/>
        <rFont val="Arial"/>
        <family val="2"/>
      </rPr>
      <t xml:space="preserve">The IRR tool may be used to assess road safety risk across the road network. Its current application in Victoria is:
    • Speed limit assessment of 100km/h high speed rural roads
Road Safety Victoria will continue to explore its application within Victoria and further guidance will be provided over time. 
</t>
    </r>
    <r>
      <rPr>
        <u/>
        <sz val="11"/>
        <color theme="1"/>
        <rFont val="Arial"/>
        <family val="2"/>
      </rPr>
      <t>Please read the AustRoads manual in conjuction with this guide ahead of undertaking an assessment. Link to the manual is provided below.</t>
    </r>
    <r>
      <rPr>
        <sz val="11"/>
        <color theme="1"/>
        <rFont val="Arial"/>
        <family val="2"/>
      </rPr>
      <t xml:space="preserve">
</t>
    </r>
    <r>
      <rPr>
        <b/>
        <sz val="11"/>
        <color theme="1"/>
        <rFont val="Arial"/>
        <family val="2"/>
      </rPr>
      <t>Background:</t>
    </r>
    <r>
      <rPr>
        <sz val="11"/>
        <color theme="1"/>
        <rFont val="Arial"/>
        <family val="2"/>
      </rPr>
      <t xml:space="preserve">
Infrastructure Risk Rating (IRR) is a road safety risk assessment methodology that is calculated by coding the following road and roadside features:
    • Land use
    • Road stereotype
    • Lane and shoulder width
    • Horizontal alignment
    • Roadside hazards
    • Intersection density
    • Access density
    • Traffic volume
    • Speed limit
Application of the IRR tool should be assessed in road sections where there is little variation across the IRR road and roadside attributes. More than one assessment may be required for a road where there is a change in the road and roadside environment.
</t>
    </r>
    <r>
      <rPr>
        <b/>
        <sz val="11"/>
        <color theme="1"/>
        <rFont val="Arial"/>
        <family val="2"/>
      </rPr>
      <t>AustRoads Manual</t>
    </r>
    <r>
      <rPr>
        <sz val="11"/>
        <color theme="1"/>
        <rFont val="Arial"/>
        <family val="2"/>
      </rPr>
      <t xml:space="preserve">
This manual sets out the steps for undertaking an IRR assessment. It is divided into four parts:
1. Identify supporting data sources
2. Identify homogenous road sections
3. Code road and roadside features
4. Calculate IRR score and risk band.
</t>
    </r>
    <r>
      <rPr>
        <u/>
        <sz val="11"/>
        <color theme="1"/>
        <rFont val="Arial"/>
        <family val="2"/>
      </rPr>
      <t xml:space="preserve">
Link to the AustRoads manual is provided below:
</t>
    </r>
    <r>
      <rPr>
        <sz val="11"/>
        <color theme="1"/>
        <rFont val="Arial"/>
        <family val="2"/>
      </rPr>
      <t xml:space="preserve">
</t>
    </r>
    <r>
      <rPr>
        <b/>
        <sz val="11"/>
        <color theme="1"/>
        <rFont val="Arial"/>
        <family val="2"/>
      </rPr>
      <t xml:space="preserve">
</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</si>
</sst>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9"/>
      <color rgb="FF000000"/>
      <name val="Arial"/>
      <family val="2"/>
    </font>
    <font>
      <sz val="9"/>
      <color rgb="FF000000"/>
      <name val="Arial"/>
      <family val="2"/>
    </font>
    <font>
      <sz val="9"/>
      <color rgb="FF000000"/>
      <name val="Cambria Math"/>
      <family val="1"/>
    </font>
    <font>
      <sz val="9"/>
      <color theme="0"/>
      <name val="Arial"/>
      <family val="2"/>
    </font>
    <font>
      <i/>
      <sz val="11"/>
      <color theme="1"/>
      <name val="Calibri"/>
      <family val="2"/>
      <scheme val="minor"/>
    </font>
    <font>
      <sz val="11"/>
      <color theme="1"/>
      <name val="Arial"/>
      <family val="2"/>
    </font>
    <font>
      <u/>
      <sz val="11"/>
      <color theme="1"/>
      <name val="Arial"/>
      <family val="2"/>
    </font>
    <font>
      <b/>
      <sz val="11"/>
      <color theme="1"/>
      <name val="Arial"/>
      <family val="2"/>
    </font>
    <font>
      <i/>
      <sz val="9"/>
      <color theme="1"/>
      <name val="Arial"/>
      <family val="2"/>
    </font>
    <font>
      <b/>
      <sz val="24"/>
      <color theme="9"/>
      <name val="Calibri"/>
      <family val="2"/>
      <scheme val="minor"/>
    </font>
    <font>
      <b/>
      <sz val="10"/>
      <color rgb="FF000000"/>
      <name val="Arial"/>
      <family val="2"/>
    </font>
    <font>
      <sz val="10"/>
      <color rgb="FF000000"/>
      <name val="Arial"/>
      <family val="2"/>
    </font>
    <font>
      <sz val="10"/>
      <color theme="0"/>
      <name val="Arial"/>
      <family val="2"/>
    </font>
    <font>
      <sz val="10"/>
      <color theme="1"/>
      <name val="Arial"/>
      <family val="2"/>
    </font>
    <font>
      <b/>
      <sz val="10"/>
      <color theme="1"/>
      <name val="Arial"/>
      <family val="2"/>
    </font>
    <font>
      <b/>
      <i/>
      <u/>
      <sz val="11"/>
      <color theme="1"/>
      <name val="Arial"/>
      <family val="2"/>
    </font>
    <font>
      <b/>
      <sz val="24"/>
      <color rgb="FF37B3BD"/>
      <name val="Calibri"/>
      <family val="2"/>
      <scheme val="minor"/>
    </font>
    <font>
      <i/>
      <sz val="11"/>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9900"/>
        <bgColor indexed="64"/>
      </patternFill>
    </fill>
    <fill>
      <patternFill patternType="solid">
        <fgColor rgb="FFFF0000"/>
        <bgColor indexed="64"/>
      </patternFill>
    </fill>
    <fill>
      <patternFill patternType="solid">
        <fgColor theme="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182">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0" fillId="0" borderId="0" xfId="0" applyAlignment="1"/>
    <xf numFmtId="0" fontId="0" fillId="0" borderId="0" xfId="0" applyAlignment="1">
      <alignment wrapText="1"/>
    </xf>
    <xf numFmtId="0" fontId="1" fillId="0" borderId="0" xfId="0" applyFont="1"/>
    <xf numFmtId="0" fontId="1" fillId="0" borderId="0" xfId="0" applyFont="1" applyAlignment="1">
      <alignment horizontal="center"/>
    </xf>
    <xf numFmtId="0" fontId="1"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1" fillId="0" borderId="0" xfId="0" applyFont="1" applyAlignment="1">
      <alignment vertical="center"/>
    </xf>
    <xf numFmtId="0" fontId="2" fillId="0" borderId="1" xfId="0" applyFont="1" applyBorder="1" applyAlignment="1">
      <alignment vertical="center" wrapText="1"/>
    </xf>
    <xf numFmtId="0" fontId="3" fillId="0" borderId="1" xfId="0" applyFont="1" applyBorder="1" applyAlignment="1">
      <alignment vertical="center"/>
    </xf>
    <xf numFmtId="0" fontId="2" fillId="0" borderId="4" xfId="0" applyFont="1" applyBorder="1" applyAlignment="1">
      <alignment vertical="center" wrapText="1"/>
    </xf>
    <xf numFmtId="0" fontId="2" fillId="0" borderId="30"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34" xfId="0" applyFont="1" applyBorder="1" applyAlignment="1">
      <alignment vertical="center" wrapText="1"/>
    </xf>
    <xf numFmtId="0" fontId="2" fillId="0" borderId="27" xfId="0" applyFont="1" applyBorder="1" applyAlignment="1">
      <alignment vertical="center" wrapText="1"/>
    </xf>
    <xf numFmtId="0" fontId="3" fillId="0" borderId="24" xfId="0" applyFont="1" applyBorder="1" applyAlignment="1">
      <alignment vertical="center" wrapText="1"/>
    </xf>
    <xf numFmtId="0" fontId="2" fillId="7" borderId="4" xfId="0" applyFont="1" applyFill="1" applyBorder="1" applyAlignment="1">
      <alignment vertical="center" wrapText="1"/>
    </xf>
    <xf numFmtId="0" fontId="3" fillId="7" borderId="23" xfId="0" applyFont="1" applyFill="1" applyBorder="1" applyAlignment="1">
      <alignment vertical="center" wrapText="1"/>
    </xf>
    <xf numFmtId="0" fontId="3" fillId="7" borderId="35" xfId="0" applyFont="1" applyFill="1" applyBorder="1" applyAlignment="1">
      <alignment vertical="center" wrapText="1"/>
    </xf>
    <xf numFmtId="0" fontId="3" fillId="7" borderId="36" xfId="0" applyFont="1" applyFill="1" applyBorder="1" applyAlignment="1">
      <alignment vertical="center" wrapText="1"/>
    </xf>
    <xf numFmtId="0" fontId="2" fillId="7" borderId="26" xfId="0" applyFont="1" applyFill="1" applyBorder="1" applyAlignment="1">
      <alignment vertical="center" wrapText="1"/>
    </xf>
    <xf numFmtId="0" fontId="1" fillId="8" borderId="4" xfId="0" applyFont="1" applyFill="1" applyBorder="1" applyAlignment="1">
      <alignment wrapText="1"/>
    </xf>
    <xf numFmtId="0" fontId="0" fillId="8" borderId="15" xfId="0" applyFill="1" applyBorder="1" applyAlignment="1">
      <alignment wrapText="1"/>
    </xf>
    <xf numFmtId="0" fontId="0" fillId="8" borderId="16" xfId="0" applyFill="1" applyBorder="1" applyAlignment="1">
      <alignment wrapText="1"/>
    </xf>
    <xf numFmtId="0" fontId="0" fillId="8" borderId="17" xfId="0" applyFill="1" applyBorder="1" applyAlignment="1">
      <alignment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3" fillId="7" borderId="19"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3" xfId="0" applyFont="1" applyFill="1" applyBorder="1" applyAlignment="1">
      <alignment horizontal="center" vertical="top" wrapText="1"/>
    </xf>
    <xf numFmtId="0" fontId="3" fillId="7" borderId="1" xfId="0" applyFont="1" applyFill="1" applyBorder="1" applyAlignment="1">
      <alignment horizontal="center" vertical="top" wrapText="1"/>
    </xf>
    <xf numFmtId="0" fontId="3" fillId="7" borderId="4" xfId="0" applyFont="1" applyFill="1" applyBorder="1" applyAlignment="1" applyProtection="1">
      <alignment horizontal="center" vertical="center" wrapText="1"/>
      <protection locked="0"/>
    </xf>
    <xf numFmtId="0" fontId="0" fillId="0" borderId="0" xfId="0" applyAlignment="1">
      <alignment horizontal="center"/>
    </xf>
    <xf numFmtId="0" fontId="3" fillId="7" borderId="46" xfId="0" applyFont="1" applyFill="1" applyBorder="1" applyAlignment="1">
      <alignment vertical="center"/>
    </xf>
    <xf numFmtId="0" fontId="1" fillId="0" borderId="1" xfId="0" applyFont="1" applyBorder="1"/>
    <xf numFmtId="0" fontId="0" fillId="0" borderId="1" xfId="0" applyBorder="1"/>
    <xf numFmtId="0" fontId="0" fillId="0" borderId="1" xfId="0" applyBorder="1" applyAlignment="1">
      <alignment horizont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6" fillId="0" borderId="0" xfId="0" applyFont="1" applyAlignment="1"/>
    <xf numFmtId="0" fontId="0" fillId="0" borderId="4" xfId="0" applyBorder="1" applyAlignment="1" applyProtection="1">
      <alignment wrapText="1"/>
      <protection locked="0"/>
    </xf>
    <xf numFmtId="0" fontId="0" fillId="7" borderId="4" xfId="0" applyFill="1" applyBorder="1" applyAlignment="1" applyProtection="1">
      <alignment horizontal="center" wrapText="1"/>
      <protection locked="0"/>
    </xf>
    <xf numFmtId="0" fontId="0" fillId="7" borderId="4" xfId="0" applyFill="1" applyBorder="1" applyAlignment="1" applyProtection="1">
      <alignment horizontal="center"/>
      <protection locked="0"/>
    </xf>
    <xf numFmtId="0" fontId="0" fillId="0" borderId="4" xfId="0" applyBorder="1" applyAlignment="1" applyProtection="1">
      <alignment horizontal="center" wrapText="1"/>
    </xf>
    <xf numFmtId="0" fontId="0" fillId="0" borderId="4" xfId="0" applyBorder="1" applyAlignment="1">
      <alignment horizontal="center"/>
    </xf>
    <xf numFmtId="0" fontId="10" fillId="0" borderId="0" xfId="0" applyFont="1" applyAlignment="1">
      <alignment vertical="center"/>
    </xf>
    <xf numFmtId="0" fontId="12" fillId="0" borderId="4" xfId="0" applyFont="1" applyBorder="1" applyAlignment="1">
      <alignment vertical="center" wrapText="1"/>
    </xf>
    <xf numFmtId="0" fontId="12" fillId="0" borderId="21" xfId="0" applyFont="1" applyBorder="1" applyAlignment="1">
      <alignment horizontal="center" vertical="center" wrapText="1"/>
    </xf>
    <xf numFmtId="0" fontId="12" fillId="0" borderId="54" xfId="0" applyFont="1" applyBorder="1" applyAlignment="1">
      <alignment horizontal="center" vertical="center" wrapText="1"/>
    </xf>
    <xf numFmtId="0" fontId="13" fillId="0" borderId="18" xfId="0" applyFont="1" applyBorder="1" applyAlignment="1">
      <alignment vertical="center" wrapText="1"/>
    </xf>
    <xf numFmtId="0" fontId="13" fillId="2" borderId="19"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0" borderId="16" xfId="0" applyFont="1" applyBorder="1" applyAlignment="1">
      <alignment vertical="center" wrapText="1"/>
    </xf>
    <xf numFmtId="0" fontId="13" fillId="3"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0" borderId="17" xfId="0" applyFont="1" applyBorder="1" applyAlignment="1">
      <alignment vertical="center" wrapText="1"/>
    </xf>
    <xf numFmtId="0" fontId="14" fillId="6" borderId="14" xfId="0" applyFont="1" applyFill="1" applyBorder="1" applyAlignment="1">
      <alignment horizontal="center" vertical="center" wrapText="1"/>
    </xf>
    <xf numFmtId="0" fontId="14" fillId="6" borderId="53" xfId="0" applyFont="1" applyFill="1" applyBorder="1" applyAlignment="1">
      <alignment horizontal="center" vertical="center" wrapText="1"/>
    </xf>
    <xf numFmtId="0" fontId="15" fillId="0" borderId="16" xfId="0" applyFont="1" applyBorder="1" applyAlignment="1">
      <alignment horizontal="center" vertical="top" wrapText="1"/>
    </xf>
    <xf numFmtId="0" fontId="16" fillId="0" borderId="55" xfId="0" applyFont="1" applyBorder="1" applyAlignment="1">
      <alignment horizontal="center" vertical="top" wrapText="1"/>
    </xf>
    <xf numFmtId="0" fontId="15" fillId="0" borderId="15" xfId="0" applyFont="1" applyBorder="1" applyAlignment="1">
      <alignment horizontal="center" vertical="top" wrapText="1"/>
    </xf>
    <xf numFmtId="0" fontId="15" fillId="0" borderId="17" xfId="0" applyFont="1" applyBorder="1" applyAlignment="1">
      <alignment horizontal="center" vertical="top" wrapText="1"/>
    </xf>
    <xf numFmtId="0" fontId="9" fillId="0" borderId="0" xfId="0" applyFont="1"/>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4" xfId="0" applyFont="1" applyBorder="1" applyAlignment="1">
      <alignment horizontal="center" vertical="center" wrapText="1"/>
    </xf>
    <xf numFmtId="0" fontId="3" fillId="2" borderId="1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15" fillId="0" borderId="1" xfId="0" applyFont="1" applyBorder="1" applyAlignment="1">
      <alignment horizontal="center" vertical="top" wrapText="1"/>
    </xf>
    <xf numFmtId="0" fontId="1" fillId="0" borderId="1" xfId="0" applyFont="1" applyBorder="1" applyAlignment="1">
      <alignment horizontal="center" wrapText="1"/>
    </xf>
    <xf numFmtId="0" fontId="1" fillId="0" borderId="2" xfId="0" applyFont="1" applyBorder="1" applyAlignment="1"/>
    <xf numFmtId="0" fontId="7" fillId="0" borderId="0" xfId="0" applyFont="1" applyAlignment="1">
      <alignment vertical="top" wrapText="1"/>
    </xf>
    <xf numFmtId="0" fontId="7" fillId="0" borderId="0" xfId="0" applyFont="1" applyAlignment="1">
      <alignment vertical="top"/>
    </xf>
    <xf numFmtId="0" fontId="3" fillId="7" borderId="35" xfId="0" applyFont="1" applyFill="1" applyBorder="1" applyAlignment="1">
      <alignment vertical="center"/>
    </xf>
    <xf numFmtId="0" fontId="3" fillId="7" borderId="18" xfId="0" applyFont="1" applyFill="1" applyBorder="1" applyAlignment="1">
      <alignment vertical="center" wrapText="1"/>
    </xf>
    <xf numFmtId="0" fontId="3" fillId="7" borderId="16" xfId="0" applyFont="1" applyFill="1" applyBorder="1" applyAlignment="1">
      <alignment vertical="center" wrapText="1"/>
    </xf>
    <xf numFmtId="0" fontId="3" fillId="7" borderId="17" xfId="0" applyFont="1" applyFill="1" applyBorder="1" applyAlignment="1">
      <alignment vertical="center" wrapText="1"/>
    </xf>
    <xf numFmtId="0" fontId="1" fillId="0" borderId="1" xfId="0" applyFont="1" applyBorder="1" applyAlignment="1">
      <alignment horizontal="center"/>
    </xf>
    <xf numFmtId="0" fontId="1" fillId="0" borderId="0" xfId="0" applyFont="1" applyAlignment="1">
      <alignment horizontal="left" vertical="top" wrapText="1"/>
    </xf>
    <xf numFmtId="0" fontId="0" fillId="9" borderId="4" xfId="0" applyFill="1" applyBorder="1" applyAlignment="1" applyProtection="1">
      <alignment horizontal="center" wrapText="1"/>
    </xf>
    <xf numFmtId="0" fontId="0" fillId="9" borderId="28" xfId="0" applyFill="1" applyBorder="1" applyAlignment="1" applyProtection="1">
      <alignment horizontal="center" wrapText="1"/>
    </xf>
    <xf numFmtId="0" fontId="0" fillId="9" borderId="4" xfId="0" applyFill="1" applyBorder="1" applyAlignment="1">
      <alignment horizontal="center" wrapText="1"/>
    </xf>
    <xf numFmtId="2" fontId="1" fillId="9" borderId="4" xfId="0" applyNumberFormat="1" applyFont="1" applyFill="1" applyBorder="1" applyAlignment="1" applyProtection="1">
      <alignment horizontal="center" wrapText="1"/>
    </xf>
    <xf numFmtId="0" fontId="2" fillId="7" borderId="4" xfId="0" applyFont="1" applyFill="1" applyBorder="1" applyAlignment="1" applyProtection="1">
      <alignment vertical="center" wrapText="1"/>
    </xf>
    <xf numFmtId="0" fontId="2" fillId="0" borderId="21" xfId="0" applyFont="1" applyBorder="1" applyAlignment="1" applyProtection="1">
      <alignment vertical="center" wrapText="1"/>
    </xf>
    <xf numFmtId="0" fontId="1" fillId="0" borderId="0" xfId="0" applyFont="1" applyAlignment="1">
      <alignment horizontal="left" vertical="top" wrapText="1"/>
    </xf>
    <xf numFmtId="0" fontId="7" fillId="0" borderId="0" xfId="0" applyFont="1" applyAlignment="1">
      <alignment horizontal="left" vertical="top" wrapText="1"/>
    </xf>
    <xf numFmtId="0" fontId="18" fillId="0" borderId="0" xfId="0" applyFont="1" applyAlignment="1">
      <alignment horizontal="center"/>
    </xf>
    <xf numFmtId="0" fontId="11" fillId="0" borderId="0" xfId="0" applyFont="1" applyAlignment="1">
      <alignment horizontal="center"/>
    </xf>
    <xf numFmtId="0" fontId="7" fillId="0" borderId="0" xfId="0" applyFont="1" applyAlignment="1">
      <alignment horizontal="left" vertical="top" wrapText="1"/>
    </xf>
    <xf numFmtId="0" fontId="9" fillId="0" borderId="0" xfId="0" applyFont="1" applyAlignment="1">
      <alignment horizontal="left" vertical="top" wrapText="1"/>
    </xf>
    <xf numFmtId="0" fontId="3" fillId="7" borderId="50" xfId="0" applyFont="1" applyFill="1" applyBorder="1" applyAlignment="1">
      <alignment horizontal="center" vertical="top" wrapText="1"/>
    </xf>
    <xf numFmtId="0" fontId="3" fillId="7" borderId="51" xfId="0" applyFont="1" applyFill="1" applyBorder="1" applyAlignment="1">
      <alignment horizontal="center" vertical="top" wrapText="1"/>
    </xf>
    <xf numFmtId="0" fontId="3" fillId="7" borderId="25" xfId="0" applyFont="1" applyFill="1" applyBorder="1" applyAlignment="1">
      <alignment horizontal="center" vertical="top" wrapText="1"/>
    </xf>
    <xf numFmtId="0" fontId="3" fillId="7" borderId="38" xfId="0" applyFont="1" applyFill="1" applyBorder="1" applyAlignment="1">
      <alignment horizontal="center" vertical="top" wrapText="1"/>
    </xf>
    <xf numFmtId="0" fontId="3" fillId="7" borderId="39" xfId="0" applyFont="1" applyFill="1" applyBorder="1" applyAlignment="1">
      <alignment horizontal="center" vertical="top" wrapText="1"/>
    </xf>
    <xf numFmtId="0" fontId="3" fillId="7" borderId="29" xfId="0" applyFont="1" applyFill="1" applyBorder="1" applyAlignment="1">
      <alignment horizontal="center" vertical="top" wrapText="1"/>
    </xf>
    <xf numFmtId="0" fontId="3" fillId="0" borderId="1" xfId="0" applyFont="1" applyBorder="1" applyAlignment="1">
      <alignment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1" xfId="0" applyFont="1" applyBorder="1" applyAlignment="1" applyProtection="1">
      <alignment vertical="center" wrapText="1"/>
    </xf>
    <xf numFmtId="0" fontId="3" fillId="0" borderId="12" xfId="0" applyFont="1" applyBorder="1" applyAlignment="1" applyProtection="1">
      <alignment vertical="center" wrapText="1"/>
    </xf>
    <xf numFmtId="0" fontId="2" fillId="0" borderId="31" xfId="0" applyFont="1" applyBorder="1" applyAlignment="1">
      <alignment vertical="center" wrapText="1"/>
    </xf>
    <xf numFmtId="0" fontId="2" fillId="0" borderId="22"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5" xfId="0" applyFont="1" applyBorder="1" applyAlignment="1">
      <alignment horizontal="center" vertical="center" wrapText="1"/>
    </xf>
    <xf numFmtId="0" fontId="3" fillId="0" borderId="46" xfId="0" applyFont="1" applyBorder="1" applyAlignment="1">
      <alignment horizontal="left" vertical="center" wrapText="1"/>
    </xf>
    <xf numFmtId="0" fontId="3" fillId="0" borderId="34" xfId="0" applyFont="1" applyBorder="1" applyAlignment="1">
      <alignment horizontal="left" vertical="center" wrapText="1"/>
    </xf>
    <xf numFmtId="0" fontId="3" fillId="7" borderId="37" xfId="0" applyFont="1" applyFill="1" applyBorder="1" applyAlignment="1">
      <alignment horizontal="center" vertical="top" wrapText="1"/>
    </xf>
    <xf numFmtId="0" fontId="3" fillId="7" borderId="43" xfId="0" applyFont="1" applyFill="1" applyBorder="1" applyAlignment="1">
      <alignment horizontal="center" vertical="top" wrapText="1"/>
    </xf>
    <xf numFmtId="0" fontId="3" fillId="7" borderId="42" xfId="0" applyFont="1" applyFill="1" applyBorder="1" applyAlignment="1">
      <alignment horizontal="center" vertical="top" wrapText="1"/>
    </xf>
    <xf numFmtId="0" fontId="3" fillId="7" borderId="48" xfId="0" applyFont="1" applyFill="1" applyBorder="1" applyAlignment="1">
      <alignment horizontal="center" vertical="top" wrapText="1"/>
    </xf>
    <xf numFmtId="0" fontId="3" fillId="7" borderId="47" xfId="0" applyFont="1" applyFill="1" applyBorder="1" applyAlignment="1">
      <alignment horizontal="center" vertical="top" wrapText="1"/>
    </xf>
    <xf numFmtId="0" fontId="3" fillId="7" borderId="49" xfId="0" applyFont="1" applyFill="1" applyBorder="1" applyAlignment="1">
      <alignment horizontal="center" vertical="top" wrapText="1"/>
    </xf>
    <xf numFmtId="0" fontId="2" fillId="0" borderId="31" xfId="0" applyFont="1" applyBorder="1" applyAlignment="1" applyProtection="1">
      <alignment vertical="center" wrapText="1"/>
    </xf>
    <xf numFmtId="0" fontId="2" fillId="0" borderId="22" xfId="0" applyFont="1" applyBorder="1" applyAlignment="1" applyProtection="1">
      <alignment vertical="center" wrapText="1"/>
    </xf>
    <xf numFmtId="0" fontId="3" fillId="0" borderId="8" xfId="0" applyFont="1" applyBorder="1" applyAlignment="1">
      <alignment vertical="center" wrapText="1"/>
    </xf>
    <xf numFmtId="0" fontId="3" fillId="0" borderId="10" xfId="0" applyFont="1" applyBorder="1" applyAlignment="1">
      <alignment vertical="center" wrapText="1"/>
    </xf>
    <xf numFmtId="0" fontId="3" fillId="7" borderId="16" xfId="0" applyFont="1" applyFill="1" applyBorder="1" applyAlignment="1">
      <alignment vertical="center" wrapText="1"/>
    </xf>
    <xf numFmtId="0" fontId="3" fillId="7" borderId="17" xfId="0" applyFont="1" applyFill="1" applyBorder="1" applyAlignment="1">
      <alignment vertical="center" wrapText="1"/>
    </xf>
    <xf numFmtId="0" fontId="3" fillId="7" borderId="16" xfId="0"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7" borderId="17" xfId="0" applyFont="1" applyFill="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7" borderId="35" xfId="0" applyFont="1" applyFill="1" applyBorder="1" applyAlignment="1">
      <alignment vertical="center"/>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22" xfId="0" applyFont="1" applyBorder="1" applyAlignment="1">
      <alignment horizontal="left" vertical="center" wrapText="1"/>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3" fillId="0" borderId="20" xfId="0" applyFont="1" applyBorder="1" applyAlignment="1">
      <alignment horizontal="left" vertical="center" wrapText="1"/>
    </xf>
    <xf numFmtId="0" fontId="3" fillId="0" borderId="1" xfId="0" applyFont="1" applyBorder="1" applyAlignment="1" applyProtection="1">
      <alignment vertical="center" wrapText="1"/>
    </xf>
    <xf numFmtId="0" fontId="3" fillId="0" borderId="9" xfId="0" applyFont="1" applyBorder="1" applyAlignment="1" applyProtection="1">
      <alignment vertical="center" wrapText="1"/>
    </xf>
    <xf numFmtId="0" fontId="0" fillId="0" borderId="0" xfId="0" applyBorder="1" applyAlignment="1">
      <alignment horizontal="left" vertical="center" wrapText="1"/>
    </xf>
    <xf numFmtId="0" fontId="0" fillId="7" borderId="8" xfId="0" applyFill="1" applyBorder="1" applyAlignment="1">
      <alignment horizontal="left"/>
    </xf>
    <xf numFmtId="0" fontId="0" fillId="7" borderId="9" xfId="0" applyFill="1" applyBorder="1" applyAlignment="1">
      <alignment horizontal="left"/>
    </xf>
    <xf numFmtId="0" fontId="0" fillId="7" borderId="10" xfId="0" applyFill="1" applyBorder="1" applyAlignment="1">
      <alignment horizontal="left"/>
    </xf>
    <xf numFmtId="0" fontId="0" fillId="7" borderId="12" xfId="0" applyFill="1" applyBorder="1" applyAlignment="1">
      <alignment horizontal="left"/>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0" fillId="7" borderId="25" xfId="0" applyFill="1" applyBorder="1" applyAlignment="1">
      <alignment horizontal="left"/>
    </xf>
    <xf numFmtId="0" fontId="0" fillId="7" borderId="20" xfId="0" applyFill="1" applyBorder="1" applyAlignment="1">
      <alignment horizontal="left"/>
    </xf>
    <xf numFmtId="0" fontId="3" fillId="7" borderId="36" xfId="0" applyFont="1" applyFill="1" applyBorder="1" applyAlignment="1">
      <alignment vertical="center"/>
    </xf>
    <xf numFmtId="0" fontId="1" fillId="7" borderId="26" xfId="0" applyFont="1" applyFill="1" applyBorder="1" applyAlignment="1">
      <alignment horizontal="left" wrapText="1"/>
    </xf>
    <xf numFmtId="0" fontId="1" fillId="7" borderId="27" xfId="0" applyFont="1" applyFill="1" applyBorder="1" applyAlignment="1">
      <alignment horizontal="left" wrapText="1"/>
    </xf>
    <xf numFmtId="0" fontId="3" fillId="7" borderId="18" xfId="0" applyFont="1" applyFill="1" applyBorder="1" applyAlignment="1">
      <alignment vertical="center" wrapText="1"/>
    </xf>
    <xf numFmtId="0" fontId="3" fillId="0" borderId="5" xfId="0" applyFont="1" applyBorder="1" applyAlignment="1">
      <alignment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cellXfs>
  <cellStyles count="1">
    <cellStyle name="Normal" xfId="0" builtinId="0"/>
  </cellStyles>
  <dxfs count="11">
    <dxf>
      <font>
        <color theme="0" tint="-0.499984740745262"/>
      </font>
    </dxf>
    <dxf>
      <fill>
        <patternFill>
          <bgColor rgb="FF00B0F0"/>
        </patternFill>
      </fill>
    </dxf>
    <dxf>
      <font>
        <color theme="0"/>
      </font>
      <fill>
        <patternFill>
          <bgColor rgb="FF7030A0"/>
        </patternFill>
      </fill>
    </dxf>
    <dxf>
      <font>
        <color theme="0" tint="-0.499984740745262"/>
      </font>
    </dxf>
    <dxf>
      <fill>
        <patternFill>
          <bgColor rgb="FFFFFF00"/>
        </patternFill>
      </fill>
    </dxf>
    <dxf>
      <fill>
        <patternFill>
          <bgColor rgb="FFFFC000"/>
        </patternFill>
      </fill>
    </dxf>
    <dxf>
      <fill>
        <patternFill>
          <bgColor rgb="FFFF9900"/>
        </patternFill>
      </fill>
    </dxf>
    <dxf>
      <fill>
        <patternFill>
          <bgColor rgb="FFFF0000"/>
        </patternFill>
      </fill>
    </dxf>
    <dxf>
      <font>
        <color theme="0"/>
      </font>
      <fill>
        <patternFill>
          <bgColor theme="1"/>
        </patternFill>
      </fill>
    </dxf>
    <dxf>
      <font>
        <b val="0"/>
        <i/>
        <color theme="0" tint="-0.499984740745262"/>
      </font>
    </dxf>
    <dxf>
      <font>
        <b val="0"/>
        <i/>
        <color theme="0" tint="-0.499984740745262"/>
      </font>
    </dxf>
  </dxfs>
  <tableStyles count="0" defaultTableStyle="TableStyleMedium2" defaultPivotStyle="PivotStyleLight16"/>
  <colors>
    <mruColors>
      <color rgb="FFFF9900"/>
      <color rgb="FF67CBD3"/>
      <color rgb="FF37B3BD"/>
      <color rgb="FF25777D"/>
      <color rgb="FFFFC5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https://forms.office.com/r/g84ekjAFP7" TargetMode="External"/><Relationship Id="rId1" Type="http://schemas.openxmlformats.org/officeDocument/2006/relationships/hyperlink" Target="https://austroads.com.au/publications/road-safety/ap-r587a-19" TargetMode="External"/></Relationships>
</file>

<file path=xl/drawings/drawing1.xml><?xml version="1.0" encoding="utf-8"?>
<xdr:wsDr xmlns:xdr="http://schemas.openxmlformats.org/drawingml/2006/spreadsheetDrawing" xmlns:a="http://schemas.openxmlformats.org/drawingml/2006/main">
  <xdr:twoCellAnchor>
    <xdr:from>
      <xdr:col>0</xdr:col>
      <xdr:colOff>580320</xdr:colOff>
      <xdr:row>33</xdr:row>
      <xdr:rowOff>116217</xdr:rowOff>
    </xdr:from>
    <xdr:to>
      <xdr:col>9</xdr:col>
      <xdr:colOff>373592</xdr:colOff>
      <xdr:row>36</xdr:row>
      <xdr:rowOff>76200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C71DADAA-4257-482F-BCAC-22398C7592E8}"/>
            </a:ext>
          </a:extLst>
        </xdr:cNvPr>
        <xdr:cNvSpPr txBox="1"/>
      </xdr:nvSpPr>
      <xdr:spPr>
        <a:xfrm>
          <a:off x="580320" y="7593342"/>
          <a:ext cx="5279672" cy="502908"/>
        </a:xfrm>
        <a:prstGeom prst="roundRect">
          <a:avLst/>
        </a:prstGeom>
        <a:gradFill flip="none" rotWithShape="1">
          <a:gsLst>
            <a:gs pos="0">
              <a:srgbClr val="25777D"/>
            </a:gs>
            <a:gs pos="48000">
              <a:srgbClr val="37B3BD"/>
            </a:gs>
            <a:gs pos="100000">
              <a:srgbClr val="67CBD3"/>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r>
            <a:rPr lang="en-AU" sz="1800" b="1">
              <a:solidFill>
                <a:sysClr val="windowText" lastClr="000000"/>
              </a:solidFill>
              <a:latin typeface="Arial" panose="020B0604020202020204" pitchFamily="34" charset="0"/>
              <a:cs typeface="Arial" panose="020B0604020202020204" pitchFamily="34" charset="0"/>
            </a:rPr>
            <a:t>AustRoads Infrastructure Risk Rating Manual</a:t>
          </a:r>
        </a:p>
        <a:p>
          <a:endParaRPr lang="en-AU" sz="12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15</xdr:col>
      <xdr:colOff>445307</xdr:colOff>
      <xdr:row>45</xdr:row>
      <xdr:rowOff>79025</xdr:rowOff>
    </xdr:from>
    <xdr:to>
      <xdr:col>19</xdr:col>
      <xdr:colOff>182035</xdr:colOff>
      <xdr:row>48</xdr:row>
      <xdr:rowOff>34926</xdr:rowOff>
    </xdr:to>
    <xdr:sp macro="" textlink="">
      <xdr:nvSpPr>
        <xdr:cNvPr id="3" name="TextBox 2">
          <a:hlinkClick xmlns:r="http://schemas.openxmlformats.org/officeDocument/2006/relationships" r:id="rId2"/>
          <a:extLst>
            <a:ext uri="{FF2B5EF4-FFF2-40B4-BE49-F238E27FC236}">
              <a16:creationId xmlns:a16="http://schemas.microsoft.com/office/drawing/2014/main" id="{EF53208F-4F9B-4C06-AC59-863570842B56}"/>
            </a:ext>
          </a:extLst>
        </xdr:cNvPr>
        <xdr:cNvSpPr txBox="1"/>
      </xdr:nvSpPr>
      <xdr:spPr>
        <a:xfrm>
          <a:off x="9589307" y="10099325"/>
          <a:ext cx="2175128" cy="527401"/>
        </a:xfrm>
        <a:prstGeom prst="roundRect">
          <a:avLst/>
        </a:prstGeom>
        <a:gradFill flip="none" rotWithShape="1">
          <a:gsLst>
            <a:gs pos="0">
              <a:srgbClr val="25777D"/>
            </a:gs>
            <a:gs pos="48000">
              <a:srgbClr val="37B3BD"/>
            </a:gs>
            <a:gs pos="100000">
              <a:srgbClr val="67CBD3"/>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r>
            <a:rPr lang="en-AU" sz="1800" b="1">
              <a:solidFill>
                <a:sysClr val="windowText" lastClr="000000"/>
              </a:solidFill>
              <a:latin typeface="Arial" panose="020B0604020202020204" pitchFamily="34" charset="0"/>
              <a:cs typeface="Arial" panose="020B0604020202020204" pitchFamily="34" charset="0"/>
            </a:rPr>
            <a:t>Feedback</a:t>
          </a:r>
          <a:r>
            <a:rPr lang="en-AU" sz="1800" b="1" baseline="0">
              <a:solidFill>
                <a:sysClr val="windowText" lastClr="000000"/>
              </a:solidFill>
              <a:latin typeface="Arial" panose="020B0604020202020204" pitchFamily="34" charset="0"/>
              <a:cs typeface="Arial" panose="020B0604020202020204" pitchFamily="34" charset="0"/>
            </a:rPr>
            <a:t> Form</a:t>
          </a:r>
          <a:endParaRPr lang="en-AU" sz="18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9A0AA-912F-48C7-BBAA-5BA7FF97F992}">
  <sheetPr codeName="Sheet1"/>
  <dimension ref="A1:AF57"/>
  <sheetViews>
    <sheetView tabSelected="1" zoomScaleNormal="100" workbookViewId="0">
      <selection activeCell="A2" sqref="A2:K57"/>
    </sheetView>
  </sheetViews>
  <sheetFormatPr defaultRowHeight="15" x14ac:dyDescent="0.25"/>
  <cols>
    <col min="34" max="34" width="10.42578125" bestFit="1" customWidth="1"/>
  </cols>
  <sheetData>
    <row r="1" spans="1:32" ht="40.5" customHeight="1" x14ac:dyDescent="0.5">
      <c r="A1" s="107" t="s">
        <v>211</v>
      </c>
      <c r="B1" s="108"/>
      <c r="C1" s="108"/>
      <c r="D1" s="108"/>
      <c r="E1" s="108"/>
      <c r="F1" s="108"/>
      <c r="G1" s="108"/>
      <c r="H1" s="108"/>
      <c r="I1" s="108"/>
      <c r="J1" s="108"/>
      <c r="K1" s="108"/>
    </row>
    <row r="2" spans="1:32" ht="27.6" customHeight="1" x14ac:dyDescent="0.25">
      <c r="A2" s="109" t="s">
        <v>218</v>
      </c>
      <c r="B2" s="109"/>
      <c r="C2" s="109"/>
      <c r="D2" s="109"/>
      <c r="E2" s="109"/>
      <c r="F2" s="109"/>
      <c r="G2" s="109"/>
      <c r="H2" s="109"/>
      <c r="I2" s="109"/>
      <c r="J2" s="109"/>
      <c r="K2" s="109"/>
      <c r="M2" s="110" t="s">
        <v>216</v>
      </c>
      <c r="N2" s="110"/>
      <c r="O2" s="110"/>
      <c r="P2" s="110"/>
      <c r="Q2" s="110"/>
      <c r="R2" s="110"/>
      <c r="S2" s="110"/>
      <c r="T2" s="110"/>
      <c r="U2" s="110"/>
      <c r="V2" s="110"/>
      <c r="W2" s="110"/>
      <c r="Y2" s="105"/>
      <c r="Z2" s="105"/>
      <c r="AA2" s="105"/>
      <c r="AB2" s="105"/>
      <c r="AC2" s="105"/>
      <c r="AD2" s="105"/>
      <c r="AF2" s="5"/>
    </row>
    <row r="3" spans="1:32" x14ac:dyDescent="0.25">
      <c r="A3" s="109"/>
      <c r="B3" s="109"/>
      <c r="C3" s="109"/>
      <c r="D3" s="109"/>
      <c r="E3" s="109"/>
      <c r="F3" s="109"/>
      <c r="G3" s="109"/>
      <c r="H3" s="109"/>
      <c r="I3" s="109"/>
      <c r="J3" s="109"/>
      <c r="K3" s="109"/>
      <c r="M3" s="110"/>
      <c r="N3" s="110"/>
      <c r="O3" s="110"/>
      <c r="P3" s="110"/>
      <c r="Q3" s="110"/>
      <c r="R3" s="110"/>
      <c r="S3" s="110"/>
      <c r="T3" s="110"/>
      <c r="U3" s="110"/>
      <c r="V3" s="110"/>
      <c r="W3" s="110"/>
      <c r="Y3" s="105"/>
      <c r="Z3" s="105"/>
      <c r="AA3" s="105"/>
      <c r="AB3" s="105"/>
      <c r="AC3" s="105"/>
      <c r="AD3" s="105"/>
    </row>
    <row r="4" spans="1:32" x14ac:dyDescent="0.25">
      <c r="A4" s="109"/>
      <c r="B4" s="109"/>
      <c r="C4" s="109"/>
      <c r="D4" s="109"/>
      <c r="E4" s="109"/>
      <c r="F4" s="109"/>
      <c r="G4" s="109"/>
      <c r="H4" s="109"/>
      <c r="I4" s="109"/>
      <c r="J4" s="109"/>
      <c r="K4" s="109"/>
      <c r="M4" s="110"/>
      <c r="N4" s="110"/>
      <c r="O4" s="110"/>
      <c r="P4" s="110"/>
      <c r="Q4" s="110"/>
      <c r="R4" s="110"/>
      <c r="S4" s="110"/>
      <c r="T4" s="110"/>
      <c r="U4" s="110"/>
      <c r="V4" s="110"/>
      <c r="W4" s="110"/>
      <c r="Y4" s="105"/>
      <c r="Z4" s="105"/>
      <c r="AA4" s="105"/>
      <c r="AB4" s="105"/>
      <c r="AC4" s="105"/>
      <c r="AD4" s="105"/>
    </row>
    <row r="5" spans="1:32" x14ac:dyDescent="0.25">
      <c r="A5" s="109"/>
      <c r="B5" s="109"/>
      <c r="C5" s="109"/>
      <c r="D5" s="109"/>
      <c r="E5" s="109"/>
      <c r="F5" s="109"/>
      <c r="G5" s="109"/>
      <c r="H5" s="109"/>
      <c r="I5" s="109"/>
      <c r="J5" s="109"/>
      <c r="K5" s="109"/>
      <c r="M5" s="110"/>
      <c r="N5" s="110"/>
      <c r="O5" s="110"/>
      <c r="P5" s="110"/>
      <c r="Q5" s="110"/>
      <c r="R5" s="110"/>
      <c r="S5" s="110"/>
      <c r="T5" s="110"/>
      <c r="U5" s="110"/>
      <c r="V5" s="110"/>
      <c r="W5" s="110"/>
      <c r="Y5" s="105"/>
      <c r="Z5" s="105"/>
      <c r="AA5" s="105"/>
      <c r="AB5" s="105"/>
      <c r="AC5" s="105"/>
      <c r="AD5" s="105"/>
    </row>
    <row r="6" spans="1:32" x14ac:dyDescent="0.25">
      <c r="A6" s="109"/>
      <c r="B6" s="109"/>
      <c r="C6" s="109"/>
      <c r="D6" s="109"/>
      <c r="E6" s="109"/>
      <c r="F6" s="109"/>
      <c r="G6" s="109"/>
      <c r="H6" s="109"/>
      <c r="I6" s="109"/>
      <c r="J6" s="109"/>
      <c r="K6" s="109"/>
      <c r="M6" s="110"/>
      <c r="N6" s="110"/>
      <c r="O6" s="110"/>
      <c r="P6" s="110"/>
      <c r="Q6" s="110"/>
      <c r="R6" s="110"/>
      <c r="S6" s="110"/>
      <c r="T6" s="110"/>
      <c r="U6" s="110"/>
      <c r="V6" s="110"/>
      <c r="W6" s="110"/>
      <c r="Y6" s="105"/>
      <c r="Z6" s="105"/>
      <c r="AA6" s="105"/>
      <c r="AB6" s="105"/>
      <c r="AC6" s="105"/>
      <c r="AD6" s="105"/>
    </row>
    <row r="7" spans="1:32" ht="20.100000000000001" customHeight="1" x14ac:dyDescent="0.25">
      <c r="A7" s="109"/>
      <c r="B7" s="109"/>
      <c r="C7" s="109"/>
      <c r="D7" s="109"/>
      <c r="E7" s="109"/>
      <c r="F7" s="109"/>
      <c r="G7" s="109"/>
      <c r="H7" s="109"/>
      <c r="I7" s="109"/>
      <c r="J7" s="109"/>
      <c r="K7" s="109"/>
      <c r="M7" s="110"/>
      <c r="N7" s="110"/>
      <c r="O7" s="110"/>
      <c r="P7" s="110"/>
      <c r="Q7" s="110"/>
      <c r="R7" s="110"/>
      <c r="S7" s="110"/>
      <c r="T7" s="110"/>
      <c r="U7" s="110"/>
      <c r="V7" s="110"/>
      <c r="W7" s="110"/>
      <c r="Y7" s="105"/>
      <c r="Z7" s="105"/>
      <c r="AA7" s="105"/>
      <c r="AB7" s="105"/>
      <c r="AC7" s="105"/>
      <c r="AD7" s="105"/>
    </row>
    <row r="8" spans="1:32" x14ac:dyDescent="0.25">
      <c r="A8" s="109"/>
      <c r="B8" s="109"/>
      <c r="C8" s="109"/>
      <c r="D8" s="109"/>
      <c r="E8" s="109"/>
      <c r="F8" s="109"/>
      <c r="G8" s="109"/>
      <c r="H8" s="109"/>
      <c r="I8" s="109"/>
      <c r="J8" s="109"/>
      <c r="K8" s="109"/>
      <c r="M8" s="110"/>
      <c r="N8" s="110"/>
      <c r="O8" s="110"/>
      <c r="P8" s="110"/>
      <c r="Q8" s="110"/>
      <c r="R8" s="110"/>
      <c r="S8" s="110"/>
      <c r="T8" s="110"/>
      <c r="U8" s="110"/>
      <c r="V8" s="110"/>
      <c r="W8" s="110"/>
      <c r="Y8" s="105"/>
      <c r="Z8" s="105"/>
      <c r="AA8" s="105"/>
      <c r="AB8" s="105"/>
      <c r="AC8" s="105"/>
      <c r="AD8" s="105"/>
    </row>
    <row r="9" spans="1:32" x14ac:dyDescent="0.25">
      <c r="A9" s="109"/>
      <c r="B9" s="109"/>
      <c r="C9" s="109"/>
      <c r="D9" s="109"/>
      <c r="E9" s="109"/>
      <c r="F9" s="109"/>
      <c r="G9" s="109"/>
      <c r="H9" s="109"/>
      <c r="I9" s="109"/>
      <c r="J9" s="109"/>
      <c r="K9" s="109"/>
      <c r="M9" s="110"/>
      <c r="N9" s="110"/>
      <c r="O9" s="110"/>
      <c r="P9" s="110"/>
      <c r="Q9" s="110"/>
      <c r="R9" s="110"/>
      <c r="S9" s="110"/>
      <c r="T9" s="110"/>
      <c r="U9" s="110"/>
      <c r="V9" s="110"/>
      <c r="W9" s="110"/>
      <c r="Y9" s="105"/>
      <c r="Z9" s="105"/>
      <c r="AA9" s="105"/>
      <c r="AB9" s="105"/>
      <c r="AC9" s="105"/>
      <c r="AD9" s="105"/>
    </row>
    <row r="10" spans="1:32" x14ac:dyDescent="0.25">
      <c r="A10" s="109"/>
      <c r="B10" s="109"/>
      <c r="C10" s="109"/>
      <c r="D10" s="109"/>
      <c r="E10" s="109"/>
      <c r="F10" s="109"/>
      <c r="G10" s="109"/>
      <c r="H10" s="109"/>
      <c r="I10" s="109"/>
      <c r="J10" s="109"/>
      <c r="K10" s="109"/>
      <c r="M10" s="110"/>
      <c r="N10" s="110"/>
      <c r="O10" s="110"/>
      <c r="P10" s="110"/>
      <c r="Q10" s="110"/>
      <c r="R10" s="110"/>
      <c r="S10" s="110"/>
      <c r="T10" s="110"/>
      <c r="U10" s="110"/>
      <c r="V10" s="110"/>
      <c r="W10" s="110"/>
      <c r="Y10" s="105"/>
      <c r="Z10" s="105"/>
      <c r="AA10" s="105"/>
      <c r="AB10" s="105"/>
      <c r="AC10" s="105"/>
      <c r="AD10" s="105"/>
    </row>
    <row r="11" spans="1:32" ht="87" customHeight="1" x14ac:dyDescent="0.25">
      <c r="A11" s="109"/>
      <c r="B11" s="109"/>
      <c r="C11" s="109"/>
      <c r="D11" s="109"/>
      <c r="E11" s="109"/>
      <c r="F11" s="109"/>
      <c r="G11" s="109"/>
      <c r="H11" s="109"/>
      <c r="I11" s="109"/>
      <c r="J11" s="109"/>
      <c r="K11" s="109"/>
      <c r="M11" s="110"/>
      <c r="N11" s="110"/>
      <c r="O11" s="110"/>
      <c r="P11" s="110"/>
      <c r="Q11" s="110"/>
      <c r="R11" s="110"/>
      <c r="S11" s="110"/>
      <c r="T11" s="110"/>
      <c r="U11" s="110"/>
      <c r="V11" s="110"/>
      <c r="W11" s="110"/>
      <c r="Y11" s="105"/>
      <c r="Z11" s="105"/>
      <c r="AA11" s="105"/>
      <c r="AB11" s="105"/>
      <c r="AC11" s="105"/>
      <c r="AD11" s="105"/>
    </row>
    <row r="12" spans="1:32" x14ac:dyDescent="0.25">
      <c r="A12" s="109"/>
      <c r="B12" s="109"/>
      <c r="C12" s="109"/>
      <c r="D12" s="109"/>
      <c r="E12" s="109"/>
      <c r="F12" s="109"/>
      <c r="G12" s="109"/>
      <c r="H12" s="109"/>
      <c r="I12" s="109"/>
      <c r="J12" s="109"/>
      <c r="K12" s="109"/>
      <c r="M12" s="110"/>
      <c r="N12" s="110"/>
      <c r="O12" s="110"/>
      <c r="P12" s="110"/>
      <c r="Q12" s="110"/>
      <c r="R12" s="110"/>
      <c r="S12" s="110"/>
      <c r="T12" s="110"/>
      <c r="U12" s="110"/>
      <c r="V12" s="110"/>
      <c r="W12" s="110"/>
      <c r="Y12" s="105"/>
      <c r="Z12" s="105"/>
      <c r="AA12" s="105"/>
      <c r="AB12" s="105"/>
      <c r="AC12" s="105"/>
      <c r="AD12" s="105"/>
    </row>
    <row r="13" spans="1:32" x14ac:dyDescent="0.25">
      <c r="A13" s="109"/>
      <c r="B13" s="109"/>
      <c r="C13" s="109"/>
      <c r="D13" s="109"/>
      <c r="E13" s="109"/>
      <c r="F13" s="109"/>
      <c r="G13" s="109"/>
      <c r="H13" s="109"/>
      <c r="I13" s="109"/>
      <c r="J13" s="109"/>
      <c r="K13" s="109"/>
      <c r="M13" s="110"/>
      <c r="N13" s="110"/>
      <c r="O13" s="110"/>
      <c r="P13" s="110"/>
      <c r="Q13" s="110"/>
      <c r="R13" s="110"/>
      <c r="S13" s="110"/>
      <c r="T13" s="110"/>
      <c r="U13" s="110"/>
      <c r="V13" s="110"/>
      <c r="W13" s="110"/>
      <c r="Y13" s="105"/>
      <c r="Z13" s="105"/>
      <c r="AA13" s="105"/>
      <c r="AB13" s="105"/>
      <c r="AC13" s="105"/>
      <c r="AD13" s="105"/>
    </row>
    <row r="14" spans="1:32" x14ac:dyDescent="0.25">
      <c r="A14" s="109"/>
      <c r="B14" s="109"/>
      <c r="C14" s="109"/>
      <c r="D14" s="109"/>
      <c r="E14" s="109"/>
      <c r="F14" s="109"/>
      <c r="G14" s="109"/>
      <c r="H14" s="109"/>
      <c r="I14" s="109"/>
      <c r="J14" s="109"/>
      <c r="K14" s="109"/>
      <c r="M14" s="110"/>
      <c r="N14" s="110"/>
      <c r="O14" s="110"/>
      <c r="P14" s="110"/>
      <c r="Q14" s="110"/>
      <c r="R14" s="110"/>
      <c r="S14" s="110"/>
      <c r="T14" s="110"/>
      <c r="U14" s="110"/>
      <c r="V14" s="110"/>
      <c r="W14" s="110"/>
      <c r="Y14" s="105"/>
      <c r="Z14" s="105"/>
      <c r="AA14" s="105"/>
      <c r="AB14" s="105"/>
      <c r="AC14" s="105"/>
      <c r="AD14" s="105"/>
    </row>
    <row r="15" spans="1:32" x14ac:dyDescent="0.25">
      <c r="A15" s="109"/>
      <c r="B15" s="109"/>
      <c r="C15" s="109"/>
      <c r="D15" s="109"/>
      <c r="E15" s="109"/>
      <c r="F15" s="109"/>
      <c r="G15" s="109"/>
      <c r="H15" s="109"/>
      <c r="I15" s="109"/>
      <c r="J15" s="109"/>
      <c r="K15" s="109"/>
      <c r="M15" s="110"/>
      <c r="N15" s="110"/>
      <c r="O15" s="110"/>
      <c r="P15" s="110"/>
      <c r="Q15" s="110"/>
      <c r="R15" s="110"/>
      <c r="S15" s="110"/>
      <c r="T15" s="110"/>
      <c r="U15" s="110"/>
      <c r="V15" s="110"/>
      <c r="W15" s="110"/>
      <c r="Y15" s="105"/>
      <c r="Z15" s="105"/>
      <c r="AA15" s="105"/>
      <c r="AB15" s="105"/>
      <c r="AC15" s="105"/>
      <c r="AD15" s="105"/>
    </row>
    <row r="16" spans="1:32" x14ac:dyDescent="0.25">
      <c r="A16" s="109"/>
      <c r="B16" s="109"/>
      <c r="C16" s="109"/>
      <c r="D16" s="109"/>
      <c r="E16" s="109"/>
      <c r="F16" s="109"/>
      <c r="G16" s="109"/>
      <c r="H16" s="109"/>
      <c r="I16" s="109"/>
      <c r="J16" s="109"/>
      <c r="K16" s="109"/>
      <c r="M16" s="110"/>
      <c r="N16" s="110"/>
      <c r="O16" s="110"/>
      <c r="P16" s="110"/>
      <c r="Q16" s="110"/>
      <c r="R16" s="110"/>
      <c r="S16" s="110"/>
      <c r="T16" s="110"/>
      <c r="U16" s="110"/>
      <c r="V16" s="110"/>
      <c r="W16" s="110"/>
      <c r="Y16" s="105"/>
      <c r="Z16" s="105"/>
      <c r="AA16" s="105"/>
      <c r="AB16" s="105"/>
      <c r="AC16" s="105"/>
      <c r="AD16" s="105"/>
    </row>
    <row r="17" spans="1:30" x14ac:dyDescent="0.25">
      <c r="A17" s="109"/>
      <c r="B17" s="109"/>
      <c r="C17" s="109"/>
      <c r="D17" s="109"/>
      <c r="E17" s="109"/>
      <c r="F17" s="109"/>
      <c r="G17" s="109"/>
      <c r="H17" s="109"/>
      <c r="I17" s="109"/>
      <c r="J17" s="109"/>
      <c r="K17" s="109"/>
      <c r="M17" s="110"/>
      <c r="N17" s="110"/>
      <c r="O17" s="110"/>
      <c r="P17" s="110"/>
      <c r="Q17" s="110"/>
      <c r="R17" s="110"/>
      <c r="S17" s="110"/>
      <c r="T17" s="110"/>
      <c r="U17" s="110"/>
      <c r="V17" s="110"/>
      <c r="W17" s="110"/>
      <c r="Y17" s="105"/>
      <c r="Z17" s="105"/>
      <c r="AA17" s="105"/>
      <c r="AB17" s="105"/>
      <c r="AC17" s="105"/>
      <c r="AD17" s="105"/>
    </row>
    <row r="18" spans="1:30" x14ac:dyDescent="0.25">
      <c r="A18" s="109"/>
      <c r="B18" s="109"/>
      <c r="C18" s="109"/>
      <c r="D18" s="109"/>
      <c r="E18" s="109"/>
      <c r="F18" s="109"/>
      <c r="G18" s="109"/>
      <c r="H18" s="109"/>
      <c r="I18" s="109"/>
      <c r="J18" s="109"/>
      <c r="K18" s="109"/>
      <c r="M18" s="110"/>
      <c r="N18" s="110"/>
      <c r="O18" s="110"/>
      <c r="P18" s="110"/>
      <c r="Q18" s="110"/>
      <c r="R18" s="110"/>
      <c r="S18" s="110"/>
      <c r="T18" s="110"/>
      <c r="U18" s="110"/>
      <c r="V18" s="110"/>
      <c r="W18" s="110"/>
      <c r="Y18" s="105"/>
      <c r="Z18" s="105"/>
      <c r="AA18" s="105"/>
      <c r="AB18" s="105"/>
      <c r="AC18" s="105"/>
      <c r="AD18" s="105"/>
    </row>
    <row r="19" spans="1:30" x14ac:dyDescent="0.25">
      <c r="A19" s="109"/>
      <c r="B19" s="109"/>
      <c r="C19" s="109"/>
      <c r="D19" s="109"/>
      <c r="E19" s="109"/>
      <c r="F19" s="109"/>
      <c r="G19" s="109"/>
      <c r="H19" s="109"/>
      <c r="I19" s="109"/>
      <c r="J19" s="109"/>
      <c r="K19" s="109"/>
      <c r="M19" s="110"/>
      <c r="N19" s="110"/>
      <c r="O19" s="110"/>
      <c r="P19" s="110"/>
      <c r="Q19" s="110"/>
      <c r="R19" s="110"/>
      <c r="S19" s="110"/>
      <c r="T19" s="110"/>
      <c r="U19" s="110"/>
      <c r="V19" s="110"/>
      <c r="W19" s="110"/>
      <c r="Y19" s="105"/>
      <c r="Z19" s="105"/>
      <c r="AA19" s="105"/>
      <c r="AB19" s="105"/>
      <c r="AC19" s="105"/>
      <c r="AD19" s="105"/>
    </row>
    <row r="20" spans="1:30" x14ac:dyDescent="0.25">
      <c r="A20" s="109"/>
      <c r="B20" s="109"/>
      <c r="C20" s="109"/>
      <c r="D20" s="109"/>
      <c r="E20" s="109"/>
      <c r="F20" s="109"/>
      <c r="G20" s="109"/>
      <c r="H20" s="109"/>
      <c r="I20" s="109"/>
      <c r="J20" s="109"/>
      <c r="K20" s="109"/>
      <c r="M20" s="110"/>
      <c r="N20" s="110"/>
      <c r="O20" s="110"/>
      <c r="P20" s="110"/>
      <c r="Q20" s="110"/>
      <c r="R20" s="110"/>
      <c r="S20" s="110"/>
      <c r="T20" s="110"/>
      <c r="U20" s="110"/>
      <c r="V20" s="110"/>
      <c r="W20" s="110"/>
      <c r="Y20" s="105"/>
      <c r="Z20" s="105"/>
      <c r="AA20" s="105"/>
      <c r="AB20" s="105"/>
      <c r="AC20" s="105"/>
      <c r="AD20" s="105"/>
    </row>
    <row r="21" spans="1:30" x14ac:dyDescent="0.25">
      <c r="A21" s="109"/>
      <c r="B21" s="109"/>
      <c r="C21" s="109"/>
      <c r="D21" s="109"/>
      <c r="E21" s="109"/>
      <c r="F21" s="109"/>
      <c r="G21" s="109"/>
      <c r="H21" s="109"/>
      <c r="I21" s="109"/>
      <c r="J21" s="109"/>
      <c r="K21" s="109"/>
      <c r="M21" s="110"/>
      <c r="N21" s="110"/>
      <c r="O21" s="110"/>
      <c r="P21" s="110"/>
      <c r="Q21" s="110"/>
      <c r="R21" s="110"/>
      <c r="S21" s="110"/>
      <c r="T21" s="110"/>
      <c r="U21" s="110"/>
      <c r="V21" s="110"/>
      <c r="W21" s="110"/>
      <c r="Y21" s="105"/>
      <c r="Z21" s="105"/>
      <c r="AA21" s="105"/>
      <c r="AB21" s="105"/>
      <c r="AC21" s="105"/>
      <c r="AD21" s="105"/>
    </row>
    <row r="22" spans="1:30" x14ac:dyDescent="0.25">
      <c r="A22" s="109"/>
      <c r="B22" s="109"/>
      <c r="C22" s="109"/>
      <c r="D22" s="109"/>
      <c r="E22" s="109"/>
      <c r="F22" s="109"/>
      <c r="G22" s="109"/>
      <c r="H22" s="109"/>
      <c r="I22" s="109"/>
      <c r="J22" s="109"/>
      <c r="K22" s="109"/>
      <c r="M22" s="110"/>
      <c r="N22" s="110"/>
      <c r="O22" s="110"/>
      <c r="P22" s="110"/>
      <c r="Q22" s="110"/>
      <c r="R22" s="110"/>
      <c r="S22" s="110"/>
      <c r="T22" s="110"/>
      <c r="U22" s="110"/>
      <c r="V22" s="110"/>
      <c r="W22" s="110"/>
      <c r="Y22" s="105"/>
      <c r="Z22" s="105"/>
      <c r="AA22" s="105"/>
      <c r="AB22" s="105"/>
      <c r="AC22" s="105"/>
      <c r="AD22" s="105"/>
    </row>
    <row r="23" spans="1:30" x14ac:dyDescent="0.25">
      <c r="A23" s="109"/>
      <c r="B23" s="109"/>
      <c r="C23" s="109"/>
      <c r="D23" s="109"/>
      <c r="E23" s="109"/>
      <c r="F23" s="109"/>
      <c r="G23" s="109"/>
      <c r="H23" s="109"/>
      <c r="I23" s="109"/>
      <c r="J23" s="109"/>
      <c r="K23" s="109"/>
      <c r="M23" s="110"/>
      <c r="N23" s="110"/>
      <c r="O23" s="110"/>
      <c r="P23" s="110"/>
      <c r="Q23" s="110"/>
      <c r="R23" s="110"/>
      <c r="S23" s="110"/>
      <c r="T23" s="110"/>
      <c r="U23" s="110"/>
      <c r="V23" s="110"/>
      <c r="W23" s="110"/>
      <c r="Y23" s="105"/>
      <c r="Z23" s="105"/>
      <c r="AA23" s="105"/>
      <c r="AB23" s="105"/>
      <c r="AC23" s="105"/>
      <c r="AD23" s="105"/>
    </row>
    <row r="24" spans="1:30" x14ac:dyDescent="0.25">
      <c r="A24" s="109"/>
      <c r="B24" s="109"/>
      <c r="C24" s="109"/>
      <c r="D24" s="109"/>
      <c r="E24" s="109"/>
      <c r="F24" s="109"/>
      <c r="G24" s="109"/>
      <c r="H24" s="109"/>
      <c r="I24" s="109"/>
      <c r="J24" s="109"/>
      <c r="K24" s="109"/>
      <c r="M24" s="110"/>
      <c r="N24" s="110"/>
      <c r="O24" s="110"/>
      <c r="P24" s="110"/>
      <c r="Q24" s="110"/>
      <c r="R24" s="110"/>
      <c r="S24" s="110"/>
      <c r="T24" s="110"/>
      <c r="U24" s="110"/>
      <c r="V24" s="110"/>
      <c r="W24" s="110"/>
      <c r="Y24" s="105"/>
      <c r="Z24" s="105"/>
      <c r="AA24" s="105"/>
      <c r="AB24" s="105"/>
      <c r="AC24" s="105"/>
      <c r="AD24" s="105"/>
    </row>
    <row r="25" spans="1:30" x14ac:dyDescent="0.25">
      <c r="A25" s="109"/>
      <c r="B25" s="109"/>
      <c r="C25" s="109"/>
      <c r="D25" s="109"/>
      <c r="E25" s="109"/>
      <c r="F25" s="109"/>
      <c r="G25" s="109"/>
      <c r="H25" s="109"/>
      <c r="I25" s="109"/>
      <c r="J25" s="109"/>
      <c r="K25" s="109"/>
      <c r="M25" s="110"/>
      <c r="N25" s="110"/>
      <c r="O25" s="110"/>
      <c r="P25" s="110"/>
      <c r="Q25" s="110"/>
      <c r="R25" s="110"/>
      <c r="S25" s="110"/>
      <c r="T25" s="110"/>
      <c r="U25" s="110"/>
      <c r="V25" s="110"/>
      <c r="W25" s="110"/>
      <c r="Y25" s="105"/>
      <c r="Z25" s="105"/>
      <c r="AA25" s="105"/>
      <c r="AB25" s="105"/>
      <c r="AC25" s="105"/>
      <c r="AD25" s="105"/>
    </row>
    <row r="26" spans="1:30" x14ac:dyDescent="0.25">
      <c r="A26" s="109"/>
      <c r="B26" s="109"/>
      <c r="C26" s="109"/>
      <c r="D26" s="109"/>
      <c r="E26" s="109"/>
      <c r="F26" s="109"/>
      <c r="G26" s="109"/>
      <c r="H26" s="109"/>
      <c r="I26" s="109"/>
      <c r="J26" s="109"/>
      <c r="K26" s="109"/>
      <c r="M26" s="110"/>
      <c r="N26" s="110"/>
      <c r="O26" s="110"/>
      <c r="P26" s="110"/>
      <c r="Q26" s="110"/>
      <c r="R26" s="110"/>
      <c r="S26" s="110"/>
      <c r="T26" s="110"/>
      <c r="U26" s="110"/>
      <c r="V26" s="110"/>
      <c r="W26" s="110"/>
      <c r="Y26" s="105"/>
      <c r="Z26" s="105"/>
      <c r="AA26" s="105"/>
      <c r="AB26" s="105"/>
      <c r="AC26" s="105"/>
      <c r="AD26" s="105"/>
    </row>
    <row r="27" spans="1:30" x14ac:dyDescent="0.25">
      <c r="A27" s="109"/>
      <c r="B27" s="109"/>
      <c r="C27" s="109"/>
      <c r="D27" s="109"/>
      <c r="E27" s="109"/>
      <c r="F27" s="109"/>
      <c r="G27" s="109"/>
      <c r="H27" s="109"/>
      <c r="I27" s="109"/>
      <c r="J27" s="109"/>
      <c r="K27" s="109"/>
      <c r="M27" s="110"/>
      <c r="N27" s="110"/>
      <c r="O27" s="110"/>
      <c r="P27" s="110"/>
      <c r="Q27" s="110"/>
      <c r="R27" s="110"/>
      <c r="S27" s="110"/>
      <c r="T27" s="110"/>
      <c r="U27" s="110"/>
      <c r="V27" s="110"/>
      <c r="W27" s="110"/>
      <c r="Y27" s="105"/>
      <c r="Z27" s="105"/>
      <c r="AA27" s="105"/>
      <c r="AB27" s="105"/>
      <c r="AC27" s="105"/>
      <c r="AD27" s="105"/>
    </row>
    <row r="28" spans="1:30" x14ac:dyDescent="0.25">
      <c r="A28" s="109"/>
      <c r="B28" s="109"/>
      <c r="C28" s="109"/>
      <c r="D28" s="109"/>
      <c r="E28" s="109"/>
      <c r="F28" s="109"/>
      <c r="G28" s="109"/>
      <c r="H28" s="109"/>
      <c r="I28" s="109"/>
      <c r="J28" s="109"/>
      <c r="K28" s="109"/>
      <c r="M28" s="110"/>
      <c r="N28" s="110"/>
      <c r="O28" s="110"/>
      <c r="P28" s="110"/>
      <c r="Q28" s="110"/>
      <c r="R28" s="110"/>
      <c r="S28" s="110"/>
      <c r="T28" s="110"/>
      <c r="U28" s="110"/>
      <c r="V28" s="110"/>
      <c r="W28" s="110"/>
      <c r="Y28" s="105"/>
      <c r="Z28" s="105"/>
      <c r="AA28" s="105"/>
      <c r="AB28" s="105"/>
      <c r="AC28" s="105"/>
      <c r="AD28" s="105"/>
    </row>
    <row r="29" spans="1:30" x14ac:dyDescent="0.25">
      <c r="A29" s="109"/>
      <c r="B29" s="109"/>
      <c r="C29" s="109"/>
      <c r="D29" s="109"/>
      <c r="E29" s="109"/>
      <c r="F29" s="109"/>
      <c r="G29" s="109"/>
      <c r="H29" s="109"/>
      <c r="I29" s="109"/>
      <c r="J29" s="109"/>
      <c r="K29" s="109"/>
      <c r="M29" s="110"/>
      <c r="N29" s="110"/>
      <c r="O29" s="110"/>
      <c r="P29" s="110"/>
      <c r="Q29" s="110"/>
      <c r="R29" s="110"/>
      <c r="S29" s="110"/>
      <c r="T29" s="110"/>
      <c r="U29" s="110"/>
      <c r="V29" s="110"/>
      <c r="W29" s="110"/>
      <c r="Y29" s="105"/>
      <c r="Z29" s="105"/>
      <c r="AA29" s="105"/>
      <c r="AB29" s="105"/>
      <c r="AC29" s="105"/>
      <c r="AD29" s="105"/>
    </row>
    <row r="30" spans="1:30" x14ac:dyDescent="0.25">
      <c r="A30" s="109"/>
      <c r="B30" s="109"/>
      <c r="C30" s="109"/>
      <c r="D30" s="109"/>
      <c r="E30" s="109"/>
      <c r="F30" s="109"/>
      <c r="G30" s="109"/>
      <c r="H30" s="109"/>
      <c r="I30" s="109"/>
      <c r="J30" s="109"/>
      <c r="K30" s="109"/>
      <c r="M30" s="110"/>
      <c r="N30" s="110"/>
      <c r="O30" s="110"/>
      <c r="P30" s="110"/>
      <c r="Q30" s="110"/>
      <c r="R30" s="110"/>
      <c r="S30" s="110"/>
      <c r="T30" s="110"/>
      <c r="U30" s="110"/>
      <c r="V30" s="110"/>
      <c r="W30" s="110"/>
      <c r="Y30" s="105"/>
      <c r="Z30" s="105"/>
      <c r="AA30" s="105"/>
      <c r="AB30" s="105"/>
      <c r="AC30" s="105"/>
      <c r="AD30" s="105"/>
    </row>
    <row r="31" spans="1:30" x14ac:dyDescent="0.25">
      <c r="A31" s="109"/>
      <c r="B31" s="109"/>
      <c r="C31" s="109"/>
      <c r="D31" s="109"/>
      <c r="E31" s="109"/>
      <c r="F31" s="109"/>
      <c r="G31" s="109"/>
      <c r="H31" s="109"/>
      <c r="I31" s="109"/>
      <c r="J31" s="109"/>
      <c r="K31" s="109"/>
      <c r="M31" s="110"/>
      <c r="N31" s="110"/>
      <c r="O31" s="110"/>
      <c r="P31" s="110"/>
      <c r="Q31" s="110"/>
      <c r="R31" s="110"/>
      <c r="S31" s="110"/>
      <c r="T31" s="110"/>
      <c r="U31" s="110"/>
      <c r="V31" s="110"/>
      <c r="W31" s="110"/>
      <c r="Y31" s="105"/>
      <c r="Z31" s="105"/>
      <c r="AA31" s="105"/>
      <c r="AB31" s="105"/>
      <c r="AC31" s="105"/>
      <c r="AD31" s="105"/>
    </row>
    <row r="32" spans="1:30" x14ac:dyDescent="0.25">
      <c r="A32" s="109"/>
      <c r="B32" s="109"/>
      <c r="C32" s="109"/>
      <c r="D32" s="109"/>
      <c r="E32" s="109"/>
      <c r="F32" s="109"/>
      <c r="G32" s="109"/>
      <c r="H32" s="109"/>
      <c r="I32" s="109"/>
      <c r="J32" s="109"/>
      <c r="K32" s="109"/>
      <c r="M32" s="110"/>
      <c r="N32" s="110"/>
      <c r="O32" s="110"/>
      <c r="P32" s="110"/>
      <c r="Q32" s="110"/>
      <c r="R32" s="110"/>
      <c r="S32" s="110"/>
      <c r="T32" s="110"/>
      <c r="U32" s="110"/>
      <c r="V32" s="110"/>
      <c r="W32" s="110"/>
      <c r="Y32" s="105"/>
      <c r="Z32" s="105"/>
      <c r="AA32" s="105"/>
      <c r="AB32" s="105"/>
      <c r="AC32" s="105"/>
      <c r="AD32" s="105"/>
    </row>
    <row r="33" spans="1:30" x14ac:dyDescent="0.25">
      <c r="A33" s="109"/>
      <c r="B33" s="109"/>
      <c r="C33" s="109"/>
      <c r="D33" s="109"/>
      <c r="E33" s="109"/>
      <c r="F33" s="109"/>
      <c r="G33" s="109"/>
      <c r="H33" s="109"/>
      <c r="I33" s="109"/>
      <c r="J33" s="109"/>
      <c r="K33" s="109"/>
      <c r="M33" s="110"/>
      <c r="N33" s="110"/>
      <c r="O33" s="110"/>
      <c r="P33" s="110"/>
      <c r="Q33" s="110"/>
      <c r="R33" s="110"/>
      <c r="S33" s="110"/>
      <c r="T33" s="110"/>
      <c r="U33" s="110"/>
      <c r="V33" s="110"/>
      <c r="W33" s="110"/>
      <c r="Y33" s="105"/>
      <c r="Z33" s="105"/>
      <c r="AA33" s="105"/>
      <c r="AB33" s="105"/>
      <c r="AC33" s="105"/>
      <c r="AD33" s="105"/>
    </row>
    <row r="34" spans="1:30" x14ac:dyDescent="0.25">
      <c r="A34" s="109"/>
      <c r="B34" s="109"/>
      <c r="C34" s="109"/>
      <c r="D34" s="109"/>
      <c r="E34" s="109"/>
      <c r="F34" s="109"/>
      <c r="G34" s="109"/>
      <c r="H34" s="109"/>
      <c r="I34" s="109"/>
      <c r="J34" s="109"/>
      <c r="K34" s="109"/>
      <c r="M34" s="110"/>
      <c r="N34" s="110"/>
      <c r="O34" s="110"/>
      <c r="P34" s="110"/>
      <c r="Q34" s="110"/>
      <c r="R34" s="110"/>
      <c r="S34" s="110"/>
      <c r="T34" s="110"/>
      <c r="U34" s="110"/>
      <c r="V34" s="110"/>
      <c r="W34" s="110"/>
      <c r="Y34" s="105"/>
      <c r="Z34" s="105"/>
      <c r="AA34" s="105"/>
      <c r="AB34" s="105"/>
      <c r="AC34" s="105"/>
      <c r="AD34" s="105"/>
    </row>
    <row r="35" spans="1:30" x14ac:dyDescent="0.25">
      <c r="A35" s="109"/>
      <c r="B35" s="109"/>
      <c r="C35" s="109"/>
      <c r="D35" s="109"/>
      <c r="E35" s="109"/>
      <c r="F35" s="109"/>
      <c r="G35" s="109"/>
      <c r="H35" s="109"/>
      <c r="I35" s="109"/>
      <c r="J35" s="109"/>
      <c r="K35" s="109"/>
      <c r="M35" s="110"/>
      <c r="N35" s="110"/>
      <c r="O35" s="110"/>
      <c r="P35" s="110"/>
      <c r="Q35" s="110"/>
      <c r="R35" s="110"/>
      <c r="S35" s="110"/>
      <c r="T35" s="110"/>
      <c r="U35" s="110"/>
      <c r="V35" s="110"/>
      <c r="W35" s="110"/>
      <c r="Y35" s="105"/>
      <c r="Z35" s="105"/>
      <c r="AA35" s="105"/>
      <c r="AB35" s="105"/>
      <c r="AC35" s="105"/>
      <c r="AD35" s="105"/>
    </row>
    <row r="36" spans="1:30" x14ac:dyDescent="0.25">
      <c r="A36" s="109"/>
      <c r="B36" s="109"/>
      <c r="C36" s="109"/>
      <c r="D36" s="109"/>
      <c r="E36" s="109"/>
      <c r="F36" s="109"/>
      <c r="G36" s="109"/>
      <c r="H36" s="109"/>
      <c r="I36" s="109"/>
      <c r="J36" s="109"/>
      <c r="K36" s="109"/>
      <c r="M36" s="110"/>
      <c r="N36" s="110"/>
      <c r="O36" s="110"/>
      <c r="P36" s="110"/>
      <c r="Q36" s="110"/>
      <c r="R36" s="110"/>
      <c r="S36" s="110"/>
      <c r="T36" s="110"/>
      <c r="U36" s="110"/>
      <c r="V36" s="110"/>
      <c r="W36" s="110"/>
      <c r="Y36" s="105"/>
      <c r="Z36" s="105"/>
      <c r="AA36" s="105"/>
      <c r="AB36" s="105"/>
      <c r="AC36" s="105"/>
      <c r="AD36" s="105"/>
    </row>
    <row r="37" spans="1:30" x14ac:dyDescent="0.25">
      <c r="A37" s="109"/>
      <c r="B37" s="109"/>
      <c r="C37" s="109"/>
      <c r="D37" s="109"/>
      <c r="E37" s="109"/>
      <c r="F37" s="109"/>
      <c r="G37" s="109"/>
      <c r="H37" s="109"/>
      <c r="I37" s="109"/>
      <c r="J37" s="109"/>
      <c r="K37" s="109"/>
      <c r="M37" s="110"/>
      <c r="N37" s="110"/>
      <c r="O37" s="110"/>
      <c r="P37" s="110"/>
      <c r="Q37" s="110"/>
      <c r="R37" s="110"/>
      <c r="S37" s="110"/>
      <c r="T37" s="110"/>
      <c r="U37" s="110"/>
      <c r="V37" s="110"/>
      <c r="W37" s="110"/>
      <c r="Y37" s="105"/>
      <c r="Z37" s="105"/>
      <c r="AA37" s="105"/>
      <c r="AB37" s="105"/>
      <c r="AC37" s="105"/>
      <c r="AD37" s="105"/>
    </row>
    <row r="38" spans="1:30" x14ac:dyDescent="0.25">
      <c r="A38" s="109"/>
      <c r="B38" s="109"/>
      <c r="C38" s="109"/>
      <c r="D38" s="109"/>
      <c r="E38" s="109"/>
      <c r="F38" s="109"/>
      <c r="G38" s="109"/>
      <c r="H38" s="109"/>
      <c r="I38" s="109"/>
      <c r="J38" s="109"/>
      <c r="K38" s="109"/>
      <c r="M38" s="110"/>
      <c r="N38" s="110"/>
      <c r="O38" s="110"/>
      <c r="P38" s="110"/>
      <c r="Q38" s="110"/>
      <c r="R38" s="110"/>
      <c r="S38" s="110"/>
      <c r="T38" s="110"/>
      <c r="U38" s="110"/>
      <c r="V38" s="110"/>
      <c r="W38" s="110"/>
      <c r="Y38" s="105"/>
      <c r="Z38" s="105"/>
      <c r="AA38" s="105"/>
      <c r="AB38" s="105"/>
      <c r="AC38" s="105"/>
      <c r="AD38" s="105"/>
    </row>
    <row r="39" spans="1:30" x14ac:dyDescent="0.25">
      <c r="A39" s="109"/>
      <c r="B39" s="109"/>
      <c r="C39" s="109"/>
      <c r="D39" s="109"/>
      <c r="E39" s="109"/>
      <c r="F39" s="109"/>
      <c r="G39" s="109"/>
      <c r="H39" s="109"/>
      <c r="I39" s="109"/>
      <c r="J39" s="109"/>
      <c r="K39" s="109"/>
      <c r="M39" s="110"/>
      <c r="N39" s="110"/>
      <c r="O39" s="110"/>
      <c r="P39" s="110"/>
      <c r="Q39" s="110"/>
      <c r="R39" s="110"/>
      <c r="S39" s="110"/>
      <c r="T39" s="110"/>
      <c r="U39" s="110"/>
      <c r="V39" s="110"/>
      <c r="W39" s="110"/>
      <c r="Y39" s="105"/>
      <c r="Z39" s="105"/>
      <c r="AA39" s="105"/>
      <c r="AB39" s="105"/>
      <c r="AC39" s="105"/>
      <c r="AD39" s="105"/>
    </row>
    <row r="40" spans="1:30" x14ac:dyDescent="0.25">
      <c r="A40" s="109"/>
      <c r="B40" s="109"/>
      <c r="C40" s="109"/>
      <c r="D40" s="109"/>
      <c r="E40" s="109"/>
      <c r="F40" s="109"/>
      <c r="G40" s="109"/>
      <c r="H40" s="109"/>
      <c r="I40" s="109"/>
      <c r="J40" s="109"/>
      <c r="K40" s="109"/>
      <c r="M40" s="110"/>
      <c r="N40" s="110"/>
      <c r="O40" s="110"/>
      <c r="P40" s="110"/>
      <c r="Q40" s="110"/>
      <c r="R40" s="110"/>
      <c r="S40" s="110"/>
      <c r="T40" s="110"/>
      <c r="U40" s="110"/>
      <c r="V40" s="110"/>
      <c r="W40" s="110"/>
      <c r="Y40" s="105"/>
      <c r="Z40" s="105"/>
      <c r="AA40" s="105"/>
      <c r="AB40" s="105"/>
      <c r="AC40" s="105"/>
      <c r="AD40" s="105"/>
    </row>
    <row r="41" spans="1:30" x14ac:dyDescent="0.25">
      <c r="A41" s="109"/>
      <c r="B41" s="109"/>
      <c r="C41" s="109"/>
      <c r="D41" s="109"/>
      <c r="E41" s="109"/>
      <c r="F41" s="109"/>
      <c r="G41" s="109"/>
      <c r="H41" s="109"/>
      <c r="I41" s="109"/>
      <c r="J41" s="109"/>
      <c r="K41" s="109"/>
      <c r="M41" s="110"/>
      <c r="N41" s="110"/>
      <c r="O41" s="110"/>
      <c r="P41" s="110"/>
      <c r="Q41" s="110"/>
      <c r="R41" s="110"/>
      <c r="S41" s="110"/>
      <c r="T41" s="110"/>
      <c r="U41" s="110"/>
      <c r="V41" s="110"/>
      <c r="W41" s="110"/>
      <c r="Y41" s="105"/>
      <c r="Z41" s="105"/>
      <c r="AA41" s="105"/>
      <c r="AB41" s="105"/>
      <c r="AC41" s="105"/>
      <c r="AD41" s="105"/>
    </row>
    <row r="42" spans="1:30" x14ac:dyDescent="0.25">
      <c r="A42" s="109"/>
      <c r="B42" s="109"/>
      <c r="C42" s="109"/>
      <c r="D42" s="109"/>
      <c r="E42" s="109"/>
      <c r="F42" s="109"/>
      <c r="G42" s="109"/>
      <c r="H42" s="109"/>
      <c r="I42" s="109"/>
      <c r="J42" s="109"/>
      <c r="K42" s="109"/>
      <c r="M42" s="110"/>
      <c r="N42" s="110"/>
      <c r="O42" s="110"/>
      <c r="P42" s="110"/>
      <c r="Q42" s="110"/>
      <c r="R42" s="110"/>
      <c r="S42" s="110"/>
      <c r="T42" s="110"/>
      <c r="U42" s="110"/>
      <c r="V42" s="110"/>
      <c r="W42" s="110"/>
      <c r="Y42" s="105"/>
      <c r="Z42" s="105"/>
      <c r="AA42" s="105"/>
      <c r="AB42" s="105"/>
      <c r="AC42" s="105"/>
      <c r="AD42" s="105"/>
    </row>
    <row r="43" spans="1:30" x14ac:dyDescent="0.25">
      <c r="A43" s="109"/>
      <c r="B43" s="109"/>
      <c r="C43" s="109"/>
      <c r="D43" s="109"/>
      <c r="E43" s="109"/>
      <c r="F43" s="109"/>
      <c r="G43" s="109"/>
      <c r="H43" s="109"/>
      <c r="I43" s="109"/>
      <c r="J43" s="109"/>
      <c r="K43" s="109"/>
      <c r="M43" s="110"/>
      <c r="N43" s="110"/>
      <c r="O43" s="110"/>
      <c r="P43" s="110"/>
      <c r="Q43" s="110"/>
      <c r="R43" s="110"/>
      <c r="S43" s="110"/>
      <c r="T43" s="110"/>
      <c r="U43" s="110"/>
      <c r="V43" s="110"/>
      <c r="W43" s="110"/>
      <c r="Y43" s="105"/>
      <c r="Z43" s="105"/>
      <c r="AA43" s="105"/>
      <c r="AB43" s="105"/>
      <c r="AC43" s="105"/>
      <c r="AD43" s="105"/>
    </row>
    <row r="44" spans="1:30" x14ac:dyDescent="0.25">
      <c r="A44" s="109"/>
      <c r="B44" s="109"/>
      <c r="C44" s="109"/>
      <c r="D44" s="109"/>
      <c r="E44" s="109"/>
      <c r="F44" s="109"/>
      <c r="G44" s="109"/>
      <c r="H44" s="109"/>
      <c r="I44" s="109"/>
      <c r="J44" s="109"/>
      <c r="K44" s="109"/>
      <c r="M44" s="110"/>
      <c r="N44" s="110"/>
      <c r="O44" s="110"/>
      <c r="P44" s="110"/>
      <c r="Q44" s="110"/>
      <c r="R44" s="110"/>
      <c r="S44" s="110"/>
      <c r="T44" s="110"/>
      <c r="U44" s="110"/>
      <c r="V44" s="110"/>
      <c r="W44" s="110"/>
      <c r="Y44" s="105"/>
      <c r="Z44" s="105"/>
      <c r="AA44" s="105"/>
      <c r="AB44" s="105"/>
      <c r="AC44" s="105"/>
      <c r="AD44" s="105"/>
    </row>
    <row r="45" spans="1:30" x14ac:dyDescent="0.25">
      <c r="A45" s="109"/>
      <c r="B45" s="109"/>
      <c r="C45" s="109"/>
      <c r="D45" s="109"/>
      <c r="E45" s="109"/>
      <c r="F45" s="109"/>
      <c r="G45" s="109"/>
      <c r="H45" s="109"/>
      <c r="I45" s="109"/>
      <c r="J45" s="109"/>
      <c r="K45" s="109"/>
      <c r="M45" s="110"/>
      <c r="N45" s="110"/>
      <c r="O45" s="110"/>
      <c r="P45" s="110"/>
      <c r="Q45" s="110"/>
      <c r="R45" s="110"/>
      <c r="S45" s="110"/>
      <c r="T45" s="110"/>
      <c r="U45" s="110"/>
      <c r="V45" s="110"/>
      <c r="W45" s="110"/>
      <c r="Y45" s="105"/>
      <c r="Z45" s="105"/>
      <c r="AA45" s="105"/>
      <c r="AB45" s="105"/>
      <c r="AC45" s="105"/>
      <c r="AD45" s="105"/>
    </row>
    <row r="46" spans="1:30" x14ac:dyDescent="0.25">
      <c r="A46" s="109"/>
      <c r="B46" s="109"/>
      <c r="C46" s="109"/>
      <c r="D46" s="109"/>
      <c r="E46" s="109"/>
      <c r="F46" s="109"/>
      <c r="G46" s="109"/>
      <c r="H46" s="109"/>
      <c r="I46" s="109"/>
      <c r="J46" s="109"/>
      <c r="K46" s="109"/>
      <c r="M46" s="110"/>
      <c r="N46" s="110"/>
      <c r="O46" s="110"/>
      <c r="P46" s="110"/>
      <c r="Q46" s="110"/>
      <c r="R46" s="110"/>
      <c r="S46" s="110"/>
      <c r="T46" s="110"/>
      <c r="U46" s="110"/>
      <c r="V46" s="110"/>
      <c r="W46" s="110"/>
      <c r="Y46" s="105"/>
      <c r="Z46" s="105"/>
      <c r="AA46" s="105"/>
      <c r="AB46" s="105"/>
      <c r="AC46" s="105"/>
      <c r="AD46" s="105"/>
    </row>
    <row r="47" spans="1:30" x14ac:dyDescent="0.25">
      <c r="A47" s="109"/>
      <c r="B47" s="109"/>
      <c r="C47" s="109"/>
      <c r="D47" s="109"/>
      <c r="E47" s="109"/>
      <c r="F47" s="109"/>
      <c r="G47" s="109"/>
      <c r="H47" s="109"/>
      <c r="I47" s="109"/>
      <c r="J47" s="109"/>
      <c r="K47" s="109"/>
      <c r="M47" s="110"/>
      <c r="N47" s="110"/>
      <c r="O47" s="110"/>
      <c r="P47" s="110"/>
      <c r="Q47" s="110"/>
      <c r="R47" s="110"/>
      <c r="S47" s="110"/>
      <c r="T47" s="110"/>
      <c r="U47" s="110"/>
      <c r="V47" s="110"/>
      <c r="W47" s="110"/>
      <c r="Y47" s="105"/>
      <c r="Z47" s="105"/>
      <c r="AA47" s="105"/>
      <c r="AB47" s="105"/>
      <c r="AC47" s="105"/>
      <c r="AD47" s="105"/>
    </row>
    <row r="48" spans="1:30" x14ac:dyDescent="0.25">
      <c r="A48" s="109"/>
      <c r="B48" s="109"/>
      <c r="C48" s="109"/>
      <c r="D48" s="109"/>
      <c r="E48" s="109"/>
      <c r="F48" s="109"/>
      <c r="G48" s="109"/>
      <c r="H48" s="109"/>
      <c r="I48" s="109"/>
      <c r="J48" s="109"/>
      <c r="K48" s="109"/>
      <c r="M48" s="110"/>
      <c r="N48" s="110"/>
      <c r="O48" s="110"/>
      <c r="P48" s="110"/>
      <c r="Q48" s="110"/>
      <c r="R48" s="110"/>
      <c r="S48" s="110"/>
      <c r="T48" s="110"/>
      <c r="U48" s="110"/>
      <c r="V48" s="110"/>
      <c r="W48" s="110"/>
      <c r="Y48" s="105"/>
      <c r="Z48" s="105"/>
      <c r="AA48" s="105"/>
      <c r="AB48" s="105"/>
      <c r="AC48" s="105"/>
      <c r="AD48" s="105"/>
    </row>
    <row r="49" spans="1:30" x14ac:dyDescent="0.25">
      <c r="A49" s="109"/>
      <c r="B49" s="109"/>
      <c r="C49" s="109"/>
      <c r="D49" s="109"/>
      <c r="E49" s="109"/>
      <c r="F49" s="109"/>
      <c r="G49" s="109"/>
      <c r="H49" s="109"/>
      <c r="I49" s="109"/>
      <c r="J49" s="109"/>
      <c r="K49" s="109"/>
      <c r="M49" s="110"/>
      <c r="N49" s="110"/>
      <c r="O49" s="110"/>
      <c r="P49" s="110"/>
      <c r="Q49" s="110"/>
      <c r="R49" s="110"/>
      <c r="S49" s="110"/>
      <c r="T49" s="110"/>
      <c r="U49" s="110"/>
      <c r="V49" s="110"/>
      <c r="W49" s="110"/>
      <c r="Y49" s="105"/>
      <c r="Z49" s="105"/>
      <c r="AA49" s="105"/>
      <c r="AB49" s="105"/>
      <c r="AC49" s="105"/>
      <c r="AD49" s="105"/>
    </row>
    <row r="50" spans="1:30" x14ac:dyDescent="0.25">
      <c r="A50" s="109"/>
      <c r="B50" s="109"/>
      <c r="C50" s="109"/>
      <c r="D50" s="109"/>
      <c r="E50" s="109"/>
      <c r="F50" s="109"/>
      <c r="G50" s="109"/>
      <c r="H50" s="109"/>
      <c r="I50" s="109"/>
      <c r="J50" s="109"/>
      <c r="K50" s="109"/>
      <c r="M50" s="110"/>
      <c r="N50" s="110"/>
      <c r="O50" s="110"/>
      <c r="P50" s="110"/>
      <c r="Q50" s="110"/>
      <c r="R50" s="110"/>
      <c r="S50" s="110"/>
      <c r="T50" s="110"/>
      <c r="U50" s="110"/>
      <c r="V50" s="110"/>
      <c r="W50" s="110"/>
      <c r="Y50" s="105"/>
      <c r="Z50" s="105"/>
      <c r="AA50" s="105"/>
      <c r="AB50" s="105"/>
      <c r="AC50" s="105"/>
      <c r="AD50" s="105"/>
    </row>
    <row r="51" spans="1:30" x14ac:dyDescent="0.25">
      <c r="A51" s="109"/>
      <c r="B51" s="109"/>
      <c r="C51" s="109"/>
      <c r="D51" s="109"/>
      <c r="E51" s="109"/>
      <c r="F51" s="109"/>
      <c r="G51" s="109"/>
      <c r="H51" s="109"/>
      <c r="I51" s="109"/>
      <c r="J51" s="109"/>
      <c r="K51" s="109"/>
      <c r="M51" s="110"/>
      <c r="N51" s="110"/>
      <c r="O51" s="110"/>
      <c r="P51" s="110"/>
      <c r="Q51" s="110"/>
      <c r="R51" s="110"/>
      <c r="S51" s="110"/>
      <c r="T51" s="110"/>
      <c r="U51" s="110"/>
      <c r="V51" s="110"/>
      <c r="W51" s="110"/>
      <c r="Y51" s="105"/>
      <c r="Z51" s="105"/>
      <c r="AA51" s="105"/>
      <c r="AB51" s="105"/>
      <c r="AC51" s="105"/>
      <c r="AD51" s="105"/>
    </row>
    <row r="52" spans="1:30" ht="1.5" customHeight="1" x14ac:dyDescent="0.25">
      <c r="A52" s="109"/>
      <c r="B52" s="109"/>
      <c r="C52" s="109"/>
      <c r="D52" s="109"/>
      <c r="E52" s="109"/>
      <c r="F52" s="109"/>
      <c r="G52" s="109"/>
      <c r="H52" s="109"/>
      <c r="I52" s="109"/>
      <c r="J52" s="109"/>
      <c r="K52" s="109"/>
      <c r="M52" s="110"/>
      <c r="N52" s="110"/>
      <c r="O52" s="110"/>
      <c r="P52" s="110"/>
      <c r="Q52" s="110"/>
      <c r="R52" s="110"/>
      <c r="S52" s="110"/>
      <c r="T52" s="110"/>
      <c r="U52" s="110"/>
      <c r="V52" s="110"/>
      <c r="W52" s="110"/>
      <c r="Y52" s="105"/>
      <c r="Z52" s="105"/>
      <c r="AA52" s="105"/>
      <c r="AB52" s="105"/>
      <c r="AC52" s="105"/>
      <c r="AD52" s="105"/>
    </row>
    <row r="53" spans="1:30" hidden="1" x14ac:dyDescent="0.25">
      <c r="A53" s="109"/>
      <c r="B53" s="109"/>
      <c r="C53" s="109"/>
      <c r="D53" s="109"/>
      <c r="E53" s="109"/>
      <c r="F53" s="109"/>
      <c r="G53" s="109"/>
      <c r="H53" s="109"/>
      <c r="I53" s="109"/>
      <c r="J53" s="109"/>
      <c r="K53" s="109"/>
      <c r="M53" s="110"/>
      <c r="N53" s="110"/>
      <c r="O53" s="110"/>
      <c r="P53" s="110"/>
      <c r="Q53" s="110"/>
      <c r="R53" s="110"/>
      <c r="S53" s="110"/>
      <c r="T53" s="110"/>
      <c r="U53" s="110"/>
      <c r="V53" s="110"/>
      <c r="W53" s="110"/>
      <c r="Y53" s="105"/>
      <c r="Z53" s="105"/>
      <c r="AA53" s="105"/>
      <c r="AB53" s="105"/>
      <c r="AC53" s="105"/>
      <c r="AD53" s="105"/>
    </row>
    <row r="54" spans="1:30" hidden="1" x14ac:dyDescent="0.25">
      <c r="A54" s="109"/>
      <c r="B54" s="109"/>
      <c r="C54" s="109"/>
      <c r="D54" s="109"/>
      <c r="E54" s="109"/>
      <c r="F54" s="109"/>
      <c r="G54" s="109"/>
      <c r="H54" s="109"/>
      <c r="I54" s="109"/>
      <c r="J54" s="109"/>
      <c r="K54" s="109"/>
      <c r="M54" s="110"/>
      <c r="N54" s="110"/>
      <c r="O54" s="110"/>
      <c r="P54" s="110"/>
      <c r="Q54" s="110"/>
      <c r="R54" s="110"/>
      <c r="S54" s="110"/>
      <c r="T54" s="110"/>
      <c r="U54" s="110"/>
      <c r="V54" s="110"/>
      <c r="W54" s="110"/>
    </row>
    <row r="55" spans="1:30" hidden="1" x14ac:dyDescent="0.25">
      <c r="A55" s="109"/>
      <c r="B55" s="109"/>
      <c r="C55" s="109"/>
      <c r="D55" s="109"/>
      <c r="E55" s="109"/>
      <c r="F55" s="109"/>
      <c r="G55" s="109"/>
      <c r="H55" s="109"/>
      <c r="I55" s="109"/>
      <c r="J55" s="109"/>
      <c r="K55" s="109"/>
      <c r="M55" s="110"/>
      <c r="N55" s="110"/>
      <c r="O55" s="110"/>
      <c r="P55" s="110"/>
      <c r="Q55" s="110"/>
      <c r="R55" s="110"/>
      <c r="S55" s="110"/>
      <c r="T55" s="110"/>
      <c r="U55" s="110"/>
      <c r="V55" s="110"/>
      <c r="W55" s="110"/>
    </row>
    <row r="56" spans="1:30" hidden="1" x14ac:dyDescent="0.25">
      <c r="A56" s="109"/>
      <c r="B56" s="109"/>
      <c r="C56" s="109"/>
      <c r="D56" s="109"/>
      <c r="E56" s="109"/>
      <c r="F56" s="109"/>
      <c r="G56" s="109"/>
      <c r="H56" s="109"/>
      <c r="I56" s="109"/>
      <c r="J56" s="109"/>
      <c r="K56" s="109"/>
      <c r="M56" s="110"/>
      <c r="N56" s="110"/>
      <c r="O56" s="110"/>
      <c r="P56" s="110"/>
      <c r="Q56" s="110"/>
      <c r="R56" s="110"/>
      <c r="S56" s="110"/>
      <c r="T56" s="110"/>
      <c r="U56" s="110"/>
      <c r="V56" s="110"/>
      <c r="W56" s="110"/>
    </row>
    <row r="57" spans="1:30" hidden="1" x14ac:dyDescent="0.25">
      <c r="A57" s="109"/>
      <c r="B57" s="109"/>
      <c r="C57" s="109"/>
      <c r="D57" s="109"/>
      <c r="E57" s="109"/>
      <c r="F57" s="109"/>
      <c r="G57" s="109"/>
      <c r="H57" s="109"/>
      <c r="I57" s="109"/>
      <c r="J57" s="109"/>
      <c r="K57" s="109"/>
      <c r="M57" s="110"/>
      <c r="N57" s="110"/>
      <c r="O57" s="110"/>
      <c r="P57" s="110"/>
      <c r="Q57" s="110"/>
      <c r="R57" s="110"/>
      <c r="S57" s="110"/>
      <c r="T57" s="110"/>
      <c r="U57" s="110"/>
      <c r="V57" s="110"/>
      <c r="W57" s="110"/>
    </row>
  </sheetData>
  <sheetProtection algorithmName="SHA-512" hashValue="pKuBPJ/zpXLf9Epy4tMlE2gdqrWeD6CVMDKJ/EgB2HBEl/fTTH3QMZtGc5021lzaVKt8W5lNWXYyBwsY/bxuOg==" saltValue="EEtbUxLFeV0+Nrsqlh1qEw==" spinCount="100000" sheet="1" objects="1" scenarios="1" selectLockedCells="1"/>
  <mergeCells count="3">
    <mergeCell ref="A1:K1"/>
    <mergeCell ref="A2:K57"/>
    <mergeCell ref="M2:W5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CC503-6857-4A99-9C9A-BDC5F03A8AFF}">
  <dimension ref="A1:R57"/>
  <sheetViews>
    <sheetView zoomScaleNormal="100" workbookViewId="0">
      <selection activeCell="Q9" sqref="Q9"/>
    </sheetView>
  </sheetViews>
  <sheetFormatPr defaultRowHeight="15" x14ac:dyDescent="0.25"/>
  <cols>
    <col min="13" max="15" width="15.7109375" customWidth="1"/>
    <col min="16" max="16" width="15.85546875" customWidth="1"/>
    <col min="17" max="17" width="16.85546875" customWidth="1"/>
    <col min="20" max="20" width="10.42578125" bestFit="1" customWidth="1"/>
  </cols>
  <sheetData>
    <row r="1" spans="1:18" ht="40.5" customHeight="1" x14ac:dyDescent="0.5">
      <c r="A1" s="107" t="s">
        <v>212</v>
      </c>
      <c r="B1" s="108"/>
      <c r="C1" s="108"/>
      <c r="D1" s="108"/>
      <c r="E1" s="108"/>
      <c r="F1" s="108"/>
      <c r="G1" s="108"/>
      <c r="H1" s="108"/>
      <c r="I1" s="108"/>
      <c r="J1" s="108"/>
      <c r="K1" s="108"/>
    </row>
    <row r="2" spans="1:18" ht="27.6" customHeight="1" thickBot="1" x14ac:dyDescent="0.3">
      <c r="A2" s="109" t="s">
        <v>217</v>
      </c>
      <c r="B2" s="109"/>
      <c r="C2" s="109"/>
      <c r="D2" s="109"/>
      <c r="E2" s="109"/>
      <c r="F2" s="109"/>
      <c r="G2" s="109"/>
      <c r="H2" s="109"/>
      <c r="I2" s="109"/>
      <c r="J2" s="109"/>
      <c r="K2" s="109"/>
      <c r="M2" s="77" t="s">
        <v>0</v>
      </c>
      <c r="Q2" s="105"/>
      <c r="R2" s="5"/>
    </row>
    <row r="3" spans="1:18" ht="26.25" thickBot="1" x14ac:dyDescent="0.3">
      <c r="A3" s="109"/>
      <c r="B3" s="109"/>
      <c r="C3" s="109"/>
      <c r="D3" s="109"/>
      <c r="E3" s="109"/>
      <c r="F3" s="109"/>
      <c r="G3" s="109"/>
      <c r="H3" s="109"/>
      <c r="I3" s="109"/>
      <c r="J3" s="109"/>
      <c r="K3" s="109"/>
      <c r="M3" s="56" t="s">
        <v>1</v>
      </c>
      <c r="N3" s="57" t="s">
        <v>2</v>
      </c>
      <c r="O3" s="74" t="s">
        <v>3</v>
      </c>
      <c r="P3" s="58" t="s">
        <v>4</v>
      </c>
      <c r="Q3" s="74" t="s">
        <v>3</v>
      </c>
    </row>
    <row r="4" spans="1:18" x14ac:dyDescent="0.25">
      <c r="A4" s="109"/>
      <c r="B4" s="109"/>
      <c r="C4" s="109"/>
      <c r="D4" s="109"/>
      <c r="E4" s="109"/>
      <c r="F4" s="109"/>
      <c r="G4" s="109"/>
      <c r="H4" s="109"/>
      <c r="I4" s="109"/>
      <c r="J4" s="109"/>
      <c r="K4" s="109"/>
      <c r="M4" s="59" t="s">
        <v>5</v>
      </c>
      <c r="N4" s="60" t="s">
        <v>6</v>
      </c>
      <c r="O4" s="75" t="s">
        <v>7</v>
      </c>
      <c r="P4" s="61" t="s">
        <v>6</v>
      </c>
      <c r="Q4" s="75" t="s">
        <v>8</v>
      </c>
    </row>
    <row r="5" spans="1:18" x14ac:dyDescent="0.25">
      <c r="A5" s="109"/>
      <c r="B5" s="109"/>
      <c r="C5" s="109"/>
      <c r="D5" s="109"/>
      <c r="E5" s="109"/>
      <c r="F5" s="109"/>
      <c r="G5" s="109"/>
      <c r="H5" s="109"/>
      <c r="I5" s="109"/>
      <c r="J5" s="109"/>
      <c r="K5" s="109"/>
      <c r="M5" s="62" t="s">
        <v>9</v>
      </c>
      <c r="N5" s="63" t="s">
        <v>10</v>
      </c>
      <c r="O5" s="73" t="s">
        <v>7</v>
      </c>
      <c r="P5" s="64" t="s">
        <v>10</v>
      </c>
      <c r="Q5" s="73" t="s">
        <v>8</v>
      </c>
    </row>
    <row r="6" spans="1:18" x14ac:dyDescent="0.25">
      <c r="A6" s="109"/>
      <c r="B6" s="109"/>
      <c r="C6" s="109"/>
      <c r="D6" s="109"/>
      <c r="E6" s="109"/>
      <c r="F6" s="109"/>
      <c r="G6" s="109"/>
      <c r="H6" s="109"/>
      <c r="I6" s="109"/>
      <c r="J6" s="109"/>
      <c r="K6" s="109"/>
      <c r="M6" s="62" t="s">
        <v>11</v>
      </c>
      <c r="N6" s="65" t="s">
        <v>12</v>
      </c>
      <c r="O6" s="73" t="s">
        <v>206</v>
      </c>
      <c r="P6" s="64" t="s">
        <v>10</v>
      </c>
      <c r="Q6" s="73" t="s">
        <v>8</v>
      </c>
    </row>
    <row r="7" spans="1:18" ht="14.25" customHeight="1" x14ac:dyDescent="0.25">
      <c r="A7" s="109"/>
      <c r="B7" s="109"/>
      <c r="C7" s="109"/>
      <c r="D7" s="109"/>
      <c r="E7" s="109"/>
      <c r="F7" s="109"/>
      <c r="G7" s="109"/>
      <c r="H7" s="109"/>
      <c r="I7" s="109"/>
      <c r="J7" s="109"/>
      <c r="K7" s="109"/>
      <c r="M7" s="62" t="s">
        <v>13</v>
      </c>
      <c r="N7" s="65" t="s">
        <v>12</v>
      </c>
      <c r="O7" s="73" t="s">
        <v>206</v>
      </c>
      <c r="P7" s="66" t="s">
        <v>12</v>
      </c>
      <c r="Q7" s="73" t="s">
        <v>8</v>
      </c>
    </row>
    <row r="8" spans="1:18" x14ac:dyDescent="0.25">
      <c r="A8" s="109"/>
      <c r="B8" s="109"/>
      <c r="C8" s="109"/>
      <c r="D8" s="109"/>
      <c r="E8" s="109"/>
      <c r="F8" s="109"/>
      <c r="G8" s="109"/>
      <c r="H8" s="109"/>
      <c r="I8" s="109"/>
      <c r="J8" s="109"/>
      <c r="K8" s="109"/>
      <c r="M8" s="62" t="s">
        <v>14</v>
      </c>
      <c r="N8" s="67" t="s">
        <v>15</v>
      </c>
      <c r="O8" s="73" t="s">
        <v>8</v>
      </c>
      <c r="P8" s="66" t="s">
        <v>12</v>
      </c>
      <c r="Q8" s="73" t="s">
        <v>8</v>
      </c>
    </row>
    <row r="9" spans="1:18" x14ac:dyDescent="0.25">
      <c r="A9" s="109"/>
      <c r="B9" s="109"/>
      <c r="C9" s="109"/>
      <c r="D9" s="109"/>
      <c r="E9" s="109"/>
      <c r="F9" s="109"/>
      <c r="G9" s="109"/>
      <c r="H9" s="109"/>
      <c r="I9" s="109"/>
      <c r="J9" s="109"/>
      <c r="K9" s="109"/>
      <c r="M9" s="62" t="s">
        <v>16</v>
      </c>
      <c r="N9" s="68" t="s">
        <v>17</v>
      </c>
      <c r="O9" s="73" t="s">
        <v>8</v>
      </c>
      <c r="P9" s="69" t="s">
        <v>15</v>
      </c>
      <c r="Q9" s="73" t="s">
        <v>210</v>
      </c>
    </row>
    <row r="10" spans="1:18" ht="15.75" thickBot="1" x14ac:dyDescent="0.3">
      <c r="A10" s="109"/>
      <c r="B10" s="109"/>
      <c r="C10" s="109"/>
      <c r="D10" s="109"/>
      <c r="E10" s="109"/>
      <c r="F10" s="109"/>
      <c r="G10" s="109"/>
      <c r="H10" s="109"/>
      <c r="I10" s="109"/>
      <c r="J10" s="109"/>
      <c r="K10" s="109"/>
      <c r="M10" s="70" t="s">
        <v>19</v>
      </c>
      <c r="N10" s="71" t="s">
        <v>17</v>
      </c>
      <c r="O10" s="76" t="s">
        <v>8</v>
      </c>
      <c r="P10" s="72" t="s">
        <v>17</v>
      </c>
      <c r="Q10" s="76" t="s">
        <v>210</v>
      </c>
    </row>
    <row r="11" spans="1:18" ht="87" customHeight="1" x14ac:dyDescent="0.25">
      <c r="A11" s="109"/>
      <c r="B11" s="109"/>
      <c r="C11" s="109"/>
      <c r="D11" s="109"/>
      <c r="E11" s="109"/>
      <c r="F11" s="109"/>
      <c r="G11" s="109"/>
      <c r="H11" s="109"/>
      <c r="I11" s="109"/>
      <c r="J11" s="109"/>
      <c r="K11" s="109"/>
      <c r="M11" s="109" t="s">
        <v>213</v>
      </c>
      <c r="N11" s="109"/>
      <c r="O11" s="109"/>
      <c r="P11" s="109"/>
      <c r="Q11" s="109"/>
    </row>
    <row r="12" spans="1:18" x14ac:dyDescent="0.25">
      <c r="A12" s="109"/>
      <c r="B12" s="109"/>
      <c r="C12" s="109"/>
      <c r="D12" s="109"/>
      <c r="E12" s="109"/>
      <c r="F12" s="109"/>
      <c r="G12" s="109"/>
      <c r="H12" s="109"/>
      <c r="I12" s="109"/>
      <c r="J12" s="109"/>
      <c r="K12" s="109"/>
      <c r="M12" s="105"/>
      <c r="N12" s="105"/>
      <c r="O12" s="105"/>
      <c r="P12" s="105"/>
    </row>
    <row r="13" spans="1:18" x14ac:dyDescent="0.25">
      <c r="A13" s="109"/>
      <c r="B13" s="109"/>
      <c r="C13" s="109"/>
      <c r="D13" s="109"/>
      <c r="E13" s="109"/>
      <c r="F13" s="109"/>
      <c r="G13" s="109"/>
      <c r="H13" s="109"/>
      <c r="I13" s="109"/>
      <c r="J13" s="109"/>
      <c r="K13" s="109"/>
      <c r="M13" s="105"/>
      <c r="N13" s="105"/>
      <c r="O13" s="105"/>
      <c r="P13" s="105"/>
    </row>
    <row r="14" spans="1:18" x14ac:dyDescent="0.25">
      <c r="A14" s="109"/>
      <c r="B14" s="109"/>
      <c r="C14" s="109"/>
      <c r="D14" s="109"/>
      <c r="E14" s="109"/>
      <c r="F14" s="109"/>
      <c r="G14" s="109"/>
      <c r="H14" s="109"/>
      <c r="I14" s="109"/>
      <c r="J14" s="109"/>
      <c r="K14" s="109"/>
      <c r="M14" s="105"/>
      <c r="N14" s="105"/>
      <c r="O14" s="105"/>
      <c r="P14" s="105"/>
    </row>
    <row r="15" spans="1:18" x14ac:dyDescent="0.25">
      <c r="A15" s="109"/>
      <c r="B15" s="109"/>
      <c r="C15" s="109"/>
      <c r="D15" s="109"/>
      <c r="E15" s="109"/>
      <c r="F15" s="109"/>
      <c r="G15" s="109"/>
      <c r="H15" s="109"/>
      <c r="I15" s="109"/>
      <c r="J15" s="109"/>
      <c r="K15" s="109"/>
      <c r="M15" s="105"/>
      <c r="N15" s="105"/>
      <c r="O15" s="105"/>
      <c r="P15" s="105"/>
    </row>
    <row r="16" spans="1:18" x14ac:dyDescent="0.25">
      <c r="A16" s="109"/>
      <c r="B16" s="109"/>
      <c r="C16" s="109"/>
      <c r="D16" s="109"/>
      <c r="E16" s="109"/>
      <c r="F16" s="109"/>
      <c r="G16" s="109"/>
      <c r="H16" s="109"/>
      <c r="I16" s="109"/>
      <c r="J16" s="109"/>
      <c r="K16" s="109"/>
      <c r="M16" s="105"/>
      <c r="N16" s="105"/>
      <c r="O16" s="105"/>
      <c r="P16" s="105"/>
    </row>
    <row r="17" spans="1:16" x14ac:dyDescent="0.25">
      <c r="A17" s="106"/>
      <c r="B17" s="106"/>
      <c r="C17" s="106"/>
      <c r="D17" s="106"/>
      <c r="E17" s="106"/>
      <c r="F17" s="106"/>
      <c r="G17" s="106"/>
      <c r="H17" s="106"/>
      <c r="I17" s="106"/>
      <c r="J17" s="106"/>
      <c r="K17" s="106"/>
      <c r="M17" s="105"/>
      <c r="N17" s="105"/>
      <c r="O17" s="105"/>
      <c r="P17" s="105"/>
    </row>
    <row r="18" spans="1:16" x14ac:dyDescent="0.25">
      <c r="A18" s="106"/>
      <c r="B18" s="106"/>
      <c r="C18" s="106"/>
      <c r="D18" s="106"/>
      <c r="E18" s="106"/>
      <c r="F18" s="106"/>
      <c r="G18" s="106"/>
      <c r="H18" s="106"/>
      <c r="I18" s="106"/>
      <c r="J18" s="106"/>
      <c r="K18" s="106"/>
      <c r="M18" s="105"/>
      <c r="N18" s="105"/>
      <c r="O18" s="105"/>
      <c r="P18" s="105"/>
    </row>
    <row r="19" spans="1:16" x14ac:dyDescent="0.25">
      <c r="A19" s="106"/>
      <c r="B19" s="106"/>
      <c r="C19" s="106"/>
      <c r="D19" s="106"/>
      <c r="E19" s="106"/>
      <c r="F19" s="106"/>
      <c r="G19" s="106"/>
      <c r="H19" s="106"/>
      <c r="I19" s="106"/>
      <c r="J19" s="106"/>
      <c r="K19" s="106"/>
      <c r="M19" s="105"/>
      <c r="N19" s="105"/>
      <c r="O19" s="105"/>
      <c r="P19" s="105"/>
    </row>
    <row r="20" spans="1:16" x14ac:dyDescent="0.25">
      <c r="A20" s="106"/>
      <c r="B20" s="106"/>
      <c r="C20" s="106"/>
      <c r="D20" s="106"/>
      <c r="E20" s="106"/>
      <c r="F20" s="106"/>
      <c r="G20" s="106"/>
      <c r="H20" s="106"/>
      <c r="I20" s="106"/>
      <c r="J20" s="106"/>
      <c r="K20" s="106"/>
      <c r="M20" s="105"/>
      <c r="N20" s="105"/>
      <c r="O20" s="105"/>
      <c r="P20" s="105"/>
    </row>
    <row r="21" spans="1:16" x14ac:dyDescent="0.25">
      <c r="A21" s="106"/>
      <c r="B21" s="106"/>
      <c r="C21" s="106"/>
      <c r="D21" s="106"/>
      <c r="E21" s="106"/>
      <c r="F21" s="106"/>
      <c r="G21" s="106"/>
      <c r="H21" s="106"/>
      <c r="I21" s="106"/>
      <c r="J21" s="106"/>
      <c r="K21" s="106"/>
      <c r="M21" s="105"/>
      <c r="N21" s="105"/>
      <c r="O21" s="105"/>
      <c r="P21" s="105"/>
    </row>
    <row r="22" spans="1:16" x14ac:dyDescent="0.25">
      <c r="A22" s="106"/>
      <c r="B22" s="106"/>
      <c r="C22" s="106"/>
      <c r="D22" s="106"/>
      <c r="E22" s="106"/>
      <c r="F22" s="106"/>
      <c r="G22" s="106"/>
      <c r="H22" s="106"/>
      <c r="I22" s="106"/>
      <c r="J22" s="106"/>
      <c r="K22" s="106"/>
      <c r="M22" s="105"/>
      <c r="N22" s="105"/>
      <c r="O22" s="105"/>
      <c r="P22" s="105"/>
    </row>
    <row r="23" spans="1:16" x14ac:dyDescent="0.25">
      <c r="A23" s="106"/>
      <c r="B23" s="106"/>
      <c r="C23" s="106"/>
      <c r="D23" s="106"/>
      <c r="E23" s="106"/>
      <c r="F23" s="106"/>
      <c r="G23" s="106"/>
      <c r="H23" s="106"/>
      <c r="I23" s="106"/>
      <c r="J23" s="106"/>
      <c r="K23" s="106"/>
      <c r="M23" s="105"/>
      <c r="N23" s="105"/>
      <c r="O23" s="105"/>
      <c r="P23" s="105"/>
    </row>
    <row r="24" spans="1:16" x14ac:dyDescent="0.25">
      <c r="A24" s="106"/>
      <c r="B24" s="106"/>
      <c r="C24" s="106"/>
      <c r="D24" s="106"/>
      <c r="E24" s="106"/>
      <c r="F24" s="106"/>
      <c r="G24" s="106"/>
      <c r="H24" s="106"/>
      <c r="I24" s="106"/>
      <c r="J24" s="106"/>
      <c r="K24" s="106"/>
      <c r="M24" s="105"/>
      <c r="N24" s="105"/>
      <c r="O24" s="105"/>
      <c r="P24" s="105"/>
    </row>
    <row r="25" spans="1:16" x14ac:dyDescent="0.25">
      <c r="A25" s="106"/>
      <c r="B25" s="106"/>
      <c r="C25" s="106"/>
      <c r="D25" s="106"/>
      <c r="E25" s="106"/>
      <c r="F25" s="106"/>
      <c r="G25" s="106"/>
      <c r="H25" s="106"/>
      <c r="I25" s="106"/>
      <c r="J25" s="106"/>
      <c r="K25" s="106"/>
      <c r="M25" s="105"/>
      <c r="N25" s="105"/>
      <c r="O25" s="105"/>
      <c r="P25" s="105"/>
    </row>
    <row r="26" spans="1:16" x14ac:dyDescent="0.25">
      <c r="A26" s="106"/>
      <c r="B26" s="106"/>
      <c r="C26" s="106"/>
      <c r="D26" s="106"/>
      <c r="E26" s="106"/>
      <c r="F26" s="106"/>
      <c r="G26" s="106"/>
      <c r="H26" s="106"/>
      <c r="I26" s="106"/>
      <c r="J26" s="106"/>
      <c r="K26" s="106"/>
      <c r="M26" s="105"/>
      <c r="N26" s="105"/>
      <c r="O26" s="105"/>
      <c r="P26" s="105"/>
    </row>
    <row r="27" spans="1:16" x14ac:dyDescent="0.25">
      <c r="A27" s="106"/>
      <c r="B27" s="106"/>
      <c r="C27" s="106"/>
      <c r="D27" s="106"/>
      <c r="E27" s="106"/>
      <c r="F27" s="106"/>
      <c r="G27" s="106"/>
      <c r="H27" s="106"/>
      <c r="I27" s="106"/>
      <c r="J27" s="106"/>
      <c r="K27" s="106"/>
      <c r="M27" s="105"/>
      <c r="N27" s="105"/>
      <c r="O27" s="105"/>
      <c r="P27" s="105"/>
    </row>
    <row r="28" spans="1:16" x14ac:dyDescent="0.25">
      <c r="A28" s="106"/>
      <c r="B28" s="106"/>
      <c r="C28" s="106"/>
      <c r="D28" s="106"/>
      <c r="E28" s="106"/>
      <c r="F28" s="106"/>
      <c r="G28" s="106"/>
      <c r="H28" s="106"/>
      <c r="I28" s="106"/>
      <c r="J28" s="106"/>
      <c r="K28" s="106"/>
      <c r="M28" s="105"/>
      <c r="N28" s="105"/>
      <c r="O28" s="105"/>
      <c r="P28" s="105"/>
    </row>
    <row r="29" spans="1:16" x14ac:dyDescent="0.25">
      <c r="A29" s="106"/>
      <c r="B29" s="106"/>
      <c r="C29" s="106"/>
      <c r="D29" s="106"/>
      <c r="E29" s="106"/>
      <c r="F29" s="106"/>
      <c r="G29" s="106"/>
      <c r="H29" s="106"/>
      <c r="I29" s="106"/>
      <c r="J29" s="106"/>
      <c r="K29" s="106"/>
      <c r="M29" s="105"/>
      <c r="N29" s="105"/>
      <c r="O29" s="105"/>
      <c r="P29" s="105"/>
    </row>
    <row r="30" spans="1:16" x14ac:dyDescent="0.25">
      <c r="A30" s="106"/>
      <c r="B30" s="106"/>
      <c r="C30" s="106"/>
      <c r="D30" s="106"/>
      <c r="E30" s="106"/>
      <c r="F30" s="106"/>
      <c r="G30" s="106"/>
      <c r="H30" s="106"/>
      <c r="I30" s="106"/>
      <c r="J30" s="106"/>
      <c r="K30" s="106"/>
      <c r="M30" s="105"/>
      <c r="N30" s="105"/>
      <c r="O30" s="105"/>
      <c r="P30" s="105"/>
    </row>
    <row r="31" spans="1:16" x14ac:dyDescent="0.25">
      <c r="A31" s="106"/>
      <c r="B31" s="106"/>
      <c r="C31" s="106"/>
      <c r="D31" s="106"/>
      <c r="E31" s="106"/>
      <c r="F31" s="106"/>
      <c r="G31" s="106"/>
      <c r="H31" s="106"/>
      <c r="I31" s="106"/>
      <c r="J31" s="106"/>
      <c r="K31" s="106"/>
      <c r="M31" s="105"/>
      <c r="N31" s="105"/>
      <c r="O31" s="105"/>
      <c r="P31" s="105"/>
    </row>
    <row r="32" spans="1:16" x14ac:dyDescent="0.25">
      <c r="A32" s="106"/>
      <c r="B32" s="106"/>
      <c r="C32" s="106"/>
      <c r="D32" s="106"/>
      <c r="E32" s="106"/>
      <c r="F32" s="106"/>
      <c r="G32" s="106"/>
      <c r="H32" s="106"/>
      <c r="I32" s="106"/>
      <c r="J32" s="106"/>
      <c r="K32" s="106"/>
      <c r="M32" s="105"/>
      <c r="N32" s="105"/>
      <c r="O32" s="105"/>
      <c r="P32" s="105"/>
    </row>
    <row r="33" spans="1:16" x14ac:dyDescent="0.25">
      <c r="A33" s="106"/>
      <c r="B33" s="106"/>
      <c r="C33" s="106"/>
      <c r="D33" s="106"/>
      <c r="E33" s="106"/>
      <c r="F33" s="106"/>
      <c r="G33" s="106"/>
      <c r="H33" s="106"/>
      <c r="I33" s="106"/>
      <c r="J33" s="106"/>
      <c r="K33" s="106"/>
      <c r="M33" s="105"/>
      <c r="N33" s="105"/>
      <c r="O33" s="105"/>
      <c r="P33" s="105"/>
    </row>
    <row r="34" spans="1:16" x14ac:dyDescent="0.25">
      <c r="A34" s="106"/>
      <c r="B34" s="106"/>
      <c r="C34" s="106"/>
      <c r="D34" s="106"/>
      <c r="E34" s="106"/>
      <c r="F34" s="106"/>
      <c r="G34" s="106"/>
      <c r="H34" s="106"/>
      <c r="I34" s="106"/>
      <c r="J34" s="106"/>
      <c r="K34" s="106"/>
      <c r="M34" s="105"/>
      <c r="N34" s="105"/>
      <c r="O34" s="105"/>
      <c r="P34" s="105"/>
    </row>
    <row r="35" spans="1:16" x14ac:dyDescent="0.25">
      <c r="A35" s="106"/>
      <c r="B35" s="106"/>
      <c r="C35" s="106"/>
      <c r="D35" s="106"/>
      <c r="E35" s="106"/>
      <c r="F35" s="106"/>
      <c r="G35" s="106"/>
      <c r="H35" s="106"/>
      <c r="I35" s="106"/>
      <c r="J35" s="106"/>
      <c r="K35" s="106"/>
      <c r="M35" s="105"/>
      <c r="N35" s="105"/>
      <c r="O35" s="105"/>
      <c r="P35" s="105"/>
    </row>
    <row r="36" spans="1:16" x14ac:dyDescent="0.25">
      <c r="A36" s="106"/>
      <c r="B36" s="106"/>
      <c r="C36" s="106"/>
      <c r="D36" s="106"/>
      <c r="E36" s="106"/>
      <c r="F36" s="106"/>
      <c r="G36" s="106"/>
      <c r="H36" s="106"/>
      <c r="I36" s="106"/>
      <c r="J36" s="106"/>
      <c r="K36" s="106"/>
      <c r="M36" s="105"/>
      <c r="N36" s="105"/>
      <c r="O36" s="105"/>
      <c r="P36" s="105"/>
    </row>
    <row r="37" spans="1:16" x14ac:dyDescent="0.25">
      <c r="A37" s="106"/>
      <c r="B37" s="106"/>
      <c r="C37" s="106"/>
      <c r="D37" s="106"/>
      <c r="E37" s="106"/>
      <c r="F37" s="106"/>
      <c r="G37" s="106"/>
      <c r="H37" s="106"/>
      <c r="I37" s="106"/>
      <c r="J37" s="106"/>
      <c r="K37" s="106"/>
      <c r="M37" s="105"/>
      <c r="N37" s="105"/>
      <c r="O37" s="105"/>
      <c r="P37" s="105"/>
    </row>
    <row r="38" spans="1:16" x14ac:dyDescent="0.25">
      <c r="A38" s="106"/>
      <c r="B38" s="106"/>
      <c r="C38" s="106"/>
      <c r="D38" s="106"/>
      <c r="E38" s="106"/>
      <c r="F38" s="106"/>
      <c r="G38" s="106"/>
      <c r="H38" s="106"/>
      <c r="I38" s="106"/>
      <c r="J38" s="106"/>
      <c r="K38" s="106"/>
      <c r="M38" s="105"/>
      <c r="N38" s="105"/>
      <c r="O38" s="105"/>
      <c r="P38" s="105"/>
    </row>
    <row r="39" spans="1:16" x14ac:dyDescent="0.25">
      <c r="A39" s="106"/>
      <c r="B39" s="106"/>
      <c r="C39" s="106"/>
      <c r="D39" s="106"/>
      <c r="E39" s="106"/>
      <c r="F39" s="106"/>
      <c r="G39" s="106"/>
      <c r="H39" s="106"/>
      <c r="I39" s="106"/>
      <c r="J39" s="106"/>
      <c r="K39" s="106"/>
      <c r="M39" s="105"/>
      <c r="N39" s="105"/>
      <c r="O39" s="105"/>
      <c r="P39" s="105"/>
    </row>
    <row r="40" spans="1:16" x14ac:dyDescent="0.25">
      <c r="A40" s="106"/>
      <c r="B40" s="106"/>
      <c r="C40" s="106"/>
      <c r="D40" s="106"/>
      <c r="E40" s="106"/>
      <c r="F40" s="106"/>
      <c r="G40" s="106"/>
      <c r="H40" s="106"/>
      <c r="I40" s="106"/>
      <c r="J40" s="106"/>
      <c r="K40" s="106"/>
      <c r="M40" s="105"/>
      <c r="N40" s="105"/>
      <c r="O40" s="105"/>
      <c r="P40" s="105"/>
    </row>
    <row r="41" spans="1:16" x14ac:dyDescent="0.25">
      <c r="A41" s="106"/>
      <c r="B41" s="106"/>
      <c r="C41" s="106"/>
      <c r="D41" s="106"/>
      <c r="E41" s="106"/>
      <c r="F41" s="106"/>
      <c r="G41" s="106"/>
      <c r="H41" s="106"/>
      <c r="I41" s="106"/>
      <c r="J41" s="106"/>
      <c r="K41" s="106"/>
      <c r="M41" s="105"/>
      <c r="N41" s="105"/>
      <c r="O41" s="105"/>
      <c r="P41" s="105"/>
    </row>
    <row r="42" spans="1:16" x14ac:dyDescent="0.25">
      <c r="A42" s="106"/>
      <c r="B42" s="106"/>
      <c r="C42" s="106"/>
      <c r="D42" s="106"/>
      <c r="E42" s="106"/>
      <c r="F42" s="106"/>
      <c r="G42" s="106"/>
      <c r="H42" s="106"/>
      <c r="I42" s="106"/>
      <c r="J42" s="106"/>
      <c r="K42" s="106"/>
      <c r="M42" s="105"/>
      <c r="N42" s="105"/>
      <c r="O42" s="105"/>
      <c r="P42" s="105"/>
    </row>
    <row r="43" spans="1:16" x14ac:dyDescent="0.25">
      <c r="A43" s="106"/>
      <c r="B43" s="106"/>
      <c r="C43" s="106"/>
      <c r="D43" s="106"/>
      <c r="E43" s="106"/>
      <c r="F43" s="106"/>
      <c r="G43" s="106"/>
      <c r="H43" s="106"/>
      <c r="I43" s="106"/>
      <c r="J43" s="106"/>
      <c r="K43" s="106"/>
      <c r="M43" s="105"/>
      <c r="N43" s="105"/>
      <c r="O43" s="105"/>
      <c r="P43" s="105"/>
    </row>
    <row r="44" spans="1:16" x14ac:dyDescent="0.25">
      <c r="A44" s="106"/>
      <c r="B44" s="106"/>
      <c r="C44" s="106"/>
      <c r="D44" s="106"/>
      <c r="E44" s="106"/>
      <c r="F44" s="106"/>
      <c r="G44" s="106"/>
      <c r="H44" s="106"/>
      <c r="I44" s="106"/>
      <c r="J44" s="106"/>
      <c r="K44" s="106"/>
      <c r="M44" s="105"/>
      <c r="N44" s="105"/>
      <c r="O44" s="105"/>
      <c r="P44" s="105"/>
    </row>
    <row r="45" spans="1:16" x14ac:dyDescent="0.25">
      <c r="A45" s="106"/>
      <c r="B45" s="106"/>
      <c r="C45" s="106"/>
      <c r="D45" s="106"/>
      <c r="E45" s="106"/>
      <c r="F45" s="106"/>
      <c r="G45" s="106"/>
      <c r="H45" s="106"/>
      <c r="I45" s="106"/>
      <c r="J45" s="106"/>
      <c r="K45" s="106"/>
      <c r="M45" s="105"/>
      <c r="N45" s="105"/>
      <c r="O45" s="105"/>
      <c r="P45" s="105"/>
    </row>
    <row r="46" spans="1:16" x14ac:dyDescent="0.25">
      <c r="A46" s="106"/>
      <c r="B46" s="106"/>
      <c r="C46" s="106"/>
      <c r="D46" s="106"/>
      <c r="E46" s="106"/>
      <c r="F46" s="106"/>
      <c r="G46" s="106"/>
      <c r="H46" s="106"/>
      <c r="I46" s="106"/>
      <c r="J46" s="106"/>
      <c r="K46" s="106"/>
      <c r="M46" s="105"/>
      <c r="N46" s="105"/>
      <c r="O46" s="105"/>
      <c r="P46" s="105"/>
    </row>
    <row r="47" spans="1:16" x14ac:dyDescent="0.25">
      <c r="A47" s="106"/>
      <c r="B47" s="106"/>
      <c r="C47" s="106"/>
      <c r="D47" s="106"/>
      <c r="E47" s="106"/>
      <c r="F47" s="106"/>
      <c r="G47" s="106"/>
      <c r="H47" s="106"/>
      <c r="I47" s="106"/>
      <c r="J47" s="106"/>
      <c r="K47" s="106"/>
      <c r="M47" s="105"/>
      <c r="N47" s="105"/>
      <c r="O47" s="105"/>
      <c r="P47" s="105"/>
    </row>
    <row r="48" spans="1:16" x14ac:dyDescent="0.25">
      <c r="A48" s="106"/>
      <c r="B48" s="106"/>
      <c r="C48" s="106"/>
      <c r="D48" s="106"/>
      <c r="E48" s="106"/>
      <c r="F48" s="106"/>
      <c r="G48" s="106"/>
      <c r="H48" s="106"/>
      <c r="I48" s="106"/>
      <c r="J48" s="106"/>
      <c r="K48" s="106"/>
      <c r="M48" s="105"/>
      <c r="N48" s="105"/>
      <c r="O48" s="105"/>
      <c r="P48" s="105"/>
    </row>
    <row r="49" spans="1:16" x14ac:dyDescent="0.25">
      <c r="A49" s="106"/>
      <c r="B49" s="106"/>
      <c r="C49" s="106"/>
      <c r="D49" s="106"/>
      <c r="E49" s="106"/>
      <c r="F49" s="106"/>
      <c r="G49" s="106"/>
      <c r="H49" s="106"/>
      <c r="I49" s="106"/>
      <c r="J49" s="106"/>
      <c r="K49" s="106"/>
      <c r="M49" s="105"/>
      <c r="N49" s="105"/>
      <c r="O49" s="105"/>
      <c r="P49" s="105"/>
    </row>
    <row r="50" spans="1:16" x14ac:dyDescent="0.25">
      <c r="A50" s="106"/>
      <c r="B50" s="106"/>
      <c r="C50" s="106"/>
      <c r="D50" s="106"/>
      <c r="E50" s="106"/>
      <c r="F50" s="106"/>
      <c r="G50" s="106"/>
      <c r="H50" s="106"/>
      <c r="I50" s="106"/>
      <c r="J50" s="106"/>
      <c r="K50" s="106"/>
      <c r="M50" s="105"/>
      <c r="N50" s="105"/>
      <c r="O50" s="105"/>
      <c r="P50" s="105"/>
    </row>
    <row r="51" spans="1:16" x14ac:dyDescent="0.25">
      <c r="A51" s="106"/>
      <c r="B51" s="106"/>
      <c r="C51" s="106"/>
      <c r="D51" s="106"/>
      <c r="E51" s="106"/>
      <c r="F51" s="106"/>
      <c r="G51" s="106"/>
      <c r="H51" s="106"/>
      <c r="I51" s="106"/>
      <c r="J51" s="106"/>
      <c r="K51" s="106"/>
      <c r="M51" s="105"/>
      <c r="N51" s="105"/>
      <c r="O51" s="105"/>
      <c r="P51" s="105"/>
    </row>
    <row r="52" spans="1:16" ht="1.5" customHeight="1" x14ac:dyDescent="0.25">
      <c r="A52" s="106"/>
      <c r="B52" s="106"/>
      <c r="C52" s="106"/>
      <c r="D52" s="106"/>
      <c r="E52" s="106"/>
      <c r="F52" s="106"/>
      <c r="G52" s="106"/>
      <c r="H52" s="106"/>
      <c r="I52" s="106"/>
      <c r="J52" s="106"/>
      <c r="K52" s="106"/>
      <c r="M52" s="105"/>
      <c r="N52" s="105"/>
      <c r="O52" s="105"/>
      <c r="P52" s="105"/>
    </row>
    <row r="53" spans="1:16" ht="14.45" hidden="1" customHeight="1" x14ac:dyDescent="0.25">
      <c r="A53" s="106"/>
      <c r="B53" s="106"/>
      <c r="C53" s="106"/>
      <c r="D53" s="106"/>
      <c r="E53" s="106"/>
      <c r="F53" s="106"/>
      <c r="G53" s="106"/>
      <c r="H53" s="106"/>
      <c r="I53" s="106"/>
      <c r="J53" s="106"/>
      <c r="K53" s="106"/>
      <c r="M53" s="105"/>
      <c r="N53" s="105"/>
      <c r="O53" s="105"/>
      <c r="P53" s="105"/>
    </row>
    <row r="54" spans="1:16" ht="14.45" hidden="1" customHeight="1" x14ac:dyDescent="0.25">
      <c r="A54" s="106"/>
      <c r="B54" s="106"/>
      <c r="C54" s="106"/>
      <c r="D54" s="106"/>
      <c r="E54" s="106"/>
      <c r="F54" s="106"/>
      <c r="G54" s="106"/>
      <c r="H54" s="106"/>
      <c r="I54" s="106"/>
      <c r="J54" s="106"/>
      <c r="K54" s="106"/>
    </row>
    <row r="55" spans="1:16" ht="14.45" hidden="1" customHeight="1" x14ac:dyDescent="0.25">
      <c r="A55" s="106"/>
      <c r="B55" s="106"/>
      <c r="C55" s="106"/>
      <c r="D55" s="106"/>
      <c r="E55" s="106"/>
      <c r="F55" s="106"/>
      <c r="G55" s="106"/>
      <c r="H55" s="106"/>
      <c r="I55" s="106"/>
      <c r="J55" s="106"/>
      <c r="K55" s="106"/>
    </row>
    <row r="56" spans="1:16" ht="14.45" hidden="1" customHeight="1" x14ac:dyDescent="0.25">
      <c r="A56" s="106"/>
      <c r="B56" s="106"/>
      <c r="C56" s="106"/>
      <c r="D56" s="106"/>
      <c r="E56" s="106"/>
      <c r="F56" s="106"/>
      <c r="G56" s="106"/>
      <c r="H56" s="106"/>
      <c r="I56" s="106"/>
      <c r="J56" s="106"/>
      <c r="K56" s="106"/>
    </row>
    <row r="57" spans="1:16" ht="14.45" hidden="1" customHeight="1" x14ac:dyDescent="0.25">
      <c r="A57" s="106"/>
      <c r="B57" s="106"/>
      <c r="C57" s="106"/>
      <c r="D57" s="106"/>
      <c r="E57" s="106"/>
      <c r="F57" s="106"/>
      <c r="G57" s="106"/>
      <c r="H57" s="106"/>
      <c r="I57" s="106"/>
      <c r="J57" s="106"/>
      <c r="K57" s="106"/>
    </row>
  </sheetData>
  <sheetProtection algorithmName="SHA-512" hashValue="m0EYFCD14rio63M922hbg/c9fmRMJfx8lmbUz2xC2mxKFZEoh0Zp/Y8szl2nd4tPCovZ5u7htcFTdVOFSLyyLQ==" saltValue="8eg9OZezTbHoBwlr4AEekA==" spinCount="100000" sheet="1" selectLockedCells="1"/>
  <mergeCells count="3">
    <mergeCell ref="A1:K1"/>
    <mergeCell ref="M11:Q11"/>
    <mergeCell ref="A2:K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0F576-B0C2-4F97-9FE0-8D1458781C06}">
  <sheetPr codeName="Sheet2"/>
  <dimension ref="A1:F132"/>
  <sheetViews>
    <sheetView zoomScale="80" zoomScaleNormal="80" workbookViewId="0">
      <selection activeCell="B115" sqref="B115"/>
    </sheetView>
  </sheetViews>
  <sheetFormatPr defaultRowHeight="15" outlineLevelRow="1" x14ac:dyDescent="0.25"/>
  <cols>
    <col min="1" max="1" width="26.42578125" style="4" customWidth="1"/>
    <col min="2" max="2" width="33.85546875" style="4" customWidth="1"/>
    <col min="3" max="3" width="30.5703125" style="4" customWidth="1"/>
    <col min="4" max="4" width="30.5703125" customWidth="1"/>
    <col min="7" max="7" width="12" customWidth="1"/>
  </cols>
  <sheetData>
    <row r="1" spans="1:4" ht="32.25" thickBot="1" x14ac:dyDescent="0.55000000000000004">
      <c r="A1" s="107" t="s">
        <v>20</v>
      </c>
      <c r="B1" s="107"/>
      <c r="C1" s="107"/>
    </row>
    <row r="2" spans="1:4" ht="15.75" thickBot="1" x14ac:dyDescent="0.3">
      <c r="A2" s="1" t="s">
        <v>21</v>
      </c>
      <c r="B2" s="50"/>
    </row>
    <row r="3" spans="1:4" ht="15.75" thickBot="1" x14ac:dyDescent="0.3">
      <c r="A3" s="1" t="s">
        <v>22</v>
      </c>
      <c r="B3" s="50"/>
    </row>
    <row r="4" spans="1:4" ht="30" customHeight="1" thickBot="1" x14ac:dyDescent="0.3">
      <c r="A4" s="1" t="s">
        <v>23</v>
      </c>
      <c r="B4" s="50"/>
    </row>
    <row r="5" spans="1:4" ht="15.75" thickBot="1" x14ac:dyDescent="0.3">
      <c r="A5" s="1" t="s">
        <v>24</v>
      </c>
      <c r="B5" s="50"/>
    </row>
    <row r="6" spans="1:4" x14ac:dyDescent="0.25">
      <c r="B6" s="2"/>
    </row>
    <row r="7" spans="1:4" ht="15.75" thickBot="1" x14ac:dyDescent="0.3">
      <c r="A7" s="2"/>
      <c r="B7" s="2"/>
    </row>
    <row r="8" spans="1:4" ht="15.75" thickBot="1" x14ac:dyDescent="0.3">
      <c r="A8" s="1" t="s">
        <v>25</v>
      </c>
      <c r="B8" s="41"/>
    </row>
    <row r="9" spans="1:4" ht="15.75" thickBot="1" x14ac:dyDescent="0.3">
      <c r="A9" s="7" t="s">
        <v>26</v>
      </c>
      <c r="B9" s="99" t="str">
        <f>IFERROR(VLOOKUP(B8,Tables!A2:B9,2,FALSE),"Select from above list")</f>
        <v>Select from above list</v>
      </c>
    </row>
    <row r="10" spans="1:4" ht="15.75" thickBot="1" x14ac:dyDescent="0.3">
      <c r="A10" s="2"/>
      <c r="B10" s="2"/>
    </row>
    <row r="11" spans="1:4" ht="15.75" hidden="1" outlineLevel="1" thickBot="1" x14ac:dyDescent="0.3">
      <c r="A11" s="103" t="s">
        <v>27</v>
      </c>
      <c r="B11" s="104" t="s">
        <v>28</v>
      </c>
      <c r="C11" s="142" t="s">
        <v>29</v>
      </c>
      <c r="D11" s="143"/>
    </row>
    <row r="12" spans="1:4" hidden="1" outlineLevel="1" x14ac:dyDescent="0.25">
      <c r="A12" s="148" t="s">
        <v>31</v>
      </c>
      <c r="B12" s="149" t="s">
        <v>2</v>
      </c>
      <c r="C12" s="162" t="s">
        <v>32</v>
      </c>
      <c r="D12" s="163"/>
    </row>
    <row r="13" spans="1:4" hidden="1" outlineLevel="1" x14ac:dyDescent="0.25">
      <c r="A13" s="148"/>
      <c r="B13" s="149"/>
      <c r="C13" s="162" t="s">
        <v>33</v>
      </c>
      <c r="D13" s="163"/>
    </row>
    <row r="14" spans="1:4" ht="23.1" hidden="1" customHeight="1" outlineLevel="1" x14ac:dyDescent="0.25">
      <c r="A14" s="148"/>
      <c r="B14" s="149"/>
      <c r="C14" s="162" t="s">
        <v>34</v>
      </c>
      <c r="D14" s="163"/>
    </row>
    <row r="15" spans="1:4" hidden="1" outlineLevel="1" x14ac:dyDescent="0.25">
      <c r="A15" s="148" t="s">
        <v>35</v>
      </c>
      <c r="B15" s="149" t="s">
        <v>2</v>
      </c>
      <c r="C15" s="162" t="s">
        <v>36</v>
      </c>
      <c r="D15" s="163"/>
    </row>
    <row r="16" spans="1:4" ht="15.75" hidden="1" outlineLevel="1" thickBot="1" x14ac:dyDescent="0.3">
      <c r="A16" s="150"/>
      <c r="B16" s="151"/>
      <c r="C16" s="121" t="s">
        <v>37</v>
      </c>
      <c r="D16" s="122"/>
    </row>
    <row r="17" spans="1:4" ht="15.75" hidden="1" outlineLevel="1" thickBot="1" x14ac:dyDescent="0.3"/>
    <row r="18" spans="1:4" ht="15.75" collapsed="1" thickBot="1" x14ac:dyDescent="0.3">
      <c r="A18" s="7" t="s">
        <v>38</v>
      </c>
      <c r="B18" s="51"/>
    </row>
    <row r="19" spans="1:4" ht="15.75" thickBot="1" x14ac:dyDescent="0.3">
      <c r="A19" s="7" t="s">
        <v>26</v>
      </c>
      <c r="B19" s="99" t="str">
        <f>IFERROR(VLOOKUP(B18,Tables!A13:B17,2,FALSE),"Select from above list")</f>
        <v>Select from above list</v>
      </c>
    </row>
    <row r="20" spans="1:4" ht="15.75" thickBot="1" x14ac:dyDescent="0.3"/>
    <row r="21" spans="1:4" ht="15.75" hidden="1" outlineLevel="1" thickBot="1" x14ac:dyDescent="0.3">
      <c r="A21" s="27" t="s">
        <v>39</v>
      </c>
      <c r="B21" s="156" t="s">
        <v>29</v>
      </c>
      <c r="C21" s="157"/>
      <c r="D21" s="158"/>
    </row>
    <row r="22" spans="1:4" hidden="1" outlineLevel="1" x14ac:dyDescent="0.25">
      <c r="A22" s="43" t="s">
        <v>40</v>
      </c>
      <c r="B22" s="159" t="s">
        <v>41</v>
      </c>
      <c r="C22" s="160"/>
      <c r="D22" s="161"/>
    </row>
    <row r="23" spans="1:4" ht="14.45" hidden="1" customHeight="1" outlineLevel="1" x14ac:dyDescent="0.25">
      <c r="A23" s="93" t="s">
        <v>42</v>
      </c>
      <c r="B23" s="153" t="s">
        <v>43</v>
      </c>
      <c r="C23" s="154"/>
      <c r="D23" s="155"/>
    </row>
    <row r="24" spans="1:4" ht="29.1" hidden="1" customHeight="1" outlineLevel="1" x14ac:dyDescent="0.25">
      <c r="A24" s="93" t="s">
        <v>44</v>
      </c>
      <c r="B24" s="153" t="s">
        <v>45</v>
      </c>
      <c r="C24" s="154"/>
      <c r="D24" s="155"/>
    </row>
    <row r="25" spans="1:4" ht="29.1" hidden="1" customHeight="1" outlineLevel="1" x14ac:dyDescent="0.25">
      <c r="A25" s="152" t="s">
        <v>46</v>
      </c>
      <c r="B25" s="153" t="s">
        <v>47</v>
      </c>
      <c r="C25" s="154"/>
      <c r="D25" s="155"/>
    </row>
    <row r="26" spans="1:4" ht="14.45" hidden="1" customHeight="1" outlineLevel="1" x14ac:dyDescent="0.25">
      <c r="A26" s="152"/>
      <c r="B26" s="153" t="s">
        <v>48</v>
      </c>
      <c r="C26" s="154"/>
      <c r="D26" s="155"/>
    </row>
    <row r="27" spans="1:4" ht="14.45" hidden="1" customHeight="1" outlineLevel="1" x14ac:dyDescent="0.25">
      <c r="A27" s="152"/>
      <c r="B27" s="153" t="s">
        <v>49</v>
      </c>
      <c r="C27" s="154"/>
      <c r="D27" s="155"/>
    </row>
    <row r="28" spans="1:4" ht="29.1" hidden="1" customHeight="1" outlineLevel="1" x14ac:dyDescent="0.25">
      <c r="A28" s="152" t="s">
        <v>50</v>
      </c>
      <c r="B28" s="153" t="s">
        <v>51</v>
      </c>
      <c r="C28" s="154"/>
      <c r="D28" s="155"/>
    </row>
    <row r="29" spans="1:4" ht="14.45" hidden="1" customHeight="1" outlineLevel="1" x14ac:dyDescent="0.25">
      <c r="A29" s="152"/>
      <c r="B29" s="153" t="s">
        <v>52</v>
      </c>
      <c r="C29" s="154"/>
      <c r="D29" s="155"/>
    </row>
    <row r="30" spans="1:4" ht="14.45" hidden="1" customHeight="1" outlineLevel="1" thickBot="1" x14ac:dyDescent="0.3">
      <c r="A30" s="174"/>
      <c r="B30" s="169" t="s">
        <v>53</v>
      </c>
      <c r="C30" s="170"/>
      <c r="D30" s="171"/>
    </row>
    <row r="31" spans="1:4" ht="15.75" hidden="1" outlineLevel="1" thickBot="1" x14ac:dyDescent="0.3">
      <c r="B31"/>
    </row>
    <row r="32" spans="1:4" ht="15.75" collapsed="1" thickBot="1" x14ac:dyDescent="0.3">
      <c r="A32" s="7" t="s">
        <v>54</v>
      </c>
      <c r="B32" s="52"/>
    </row>
    <row r="33" spans="1:2" ht="15.75" thickBot="1" x14ac:dyDescent="0.3">
      <c r="A33" s="7" t="s">
        <v>55</v>
      </c>
      <c r="B33" s="51"/>
    </row>
    <row r="34" spans="1:2" ht="15.75" thickBot="1" x14ac:dyDescent="0.3">
      <c r="A34" s="7" t="s">
        <v>26</v>
      </c>
      <c r="B34" s="99" t="str">
        <f>IFERROR(INDEX(Tables!B22:D25,MATCH(Input!B32,Tables!A22:A25,0),MATCH(Input!B33,Tables!B21:D21,0)),"Select from above lists")</f>
        <v>Select from above lists</v>
      </c>
    </row>
    <row r="35" spans="1:2" ht="15.75" thickBot="1" x14ac:dyDescent="0.3"/>
    <row r="36" spans="1:2" ht="15.75" hidden="1" outlineLevel="1" thickBot="1" x14ac:dyDescent="0.3">
      <c r="A36" s="175" t="s">
        <v>56</v>
      </c>
      <c r="B36" s="176"/>
    </row>
    <row r="37" spans="1:2" s="3" customFormat="1" ht="14.45" hidden="1" customHeight="1" outlineLevel="1" x14ac:dyDescent="0.25">
      <c r="A37" s="172" t="s">
        <v>57</v>
      </c>
      <c r="B37" s="173"/>
    </row>
    <row r="38" spans="1:2" s="3" customFormat="1" ht="14.45" hidden="1" customHeight="1" outlineLevel="1" x14ac:dyDescent="0.25">
      <c r="A38" s="165" t="s">
        <v>58</v>
      </c>
      <c r="B38" s="166"/>
    </row>
    <row r="39" spans="1:2" s="3" customFormat="1" ht="14.45" hidden="1" customHeight="1" outlineLevel="1" x14ac:dyDescent="0.25">
      <c r="A39" s="165" t="s">
        <v>59</v>
      </c>
      <c r="B39" s="166"/>
    </row>
    <row r="40" spans="1:2" s="3" customFormat="1" ht="14.45" hidden="1" customHeight="1" outlineLevel="1" thickBot="1" x14ac:dyDescent="0.3">
      <c r="A40" s="167" t="s">
        <v>60</v>
      </c>
      <c r="B40" s="168"/>
    </row>
    <row r="41" spans="1:2" ht="15.75" hidden="1" outlineLevel="1" thickBot="1" x14ac:dyDescent="0.3"/>
    <row r="42" spans="1:2" ht="15.75" hidden="1" outlineLevel="1" thickBot="1" x14ac:dyDescent="0.3">
      <c r="A42" s="28" t="s">
        <v>61</v>
      </c>
    </row>
    <row r="43" spans="1:2" hidden="1" outlineLevel="1" x14ac:dyDescent="0.25">
      <c r="A43" s="29" t="s">
        <v>62</v>
      </c>
    </row>
    <row r="44" spans="1:2" hidden="1" outlineLevel="1" x14ac:dyDescent="0.25">
      <c r="A44" s="30" t="s">
        <v>63</v>
      </c>
    </row>
    <row r="45" spans="1:2" ht="15.75" hidden="1" outlineLevel="1" thickBot="1" x14ac:dyDescent="0.3">
      <c r="A45" s="31" t="s">
        <v>64</v>
      </c>
    </row>
    <row r="46" spans="1:2" ht="15.75" hidden="1" outlineLevel="1" thickBot="1" x14ac:dyDescent="0.3"/>
    <row r="47" spans="1:2" ht="15.75" collapsed="1" thickBot="1" x14ac:dyDescent="0.3">
      <c r="A47" s="7" t="s">
        <v>65</v>
      </c>
      <c r="B47" s="51"/>
    </row>
    <row r="48" spans="1:2" ht="15.75" thickBot="1" x14ac:dyDescent="0.3">
      <c r="A48" s="7" t="s">
        <v>26</v>
      </c>
      <c r="B48" s="99" t="str">
        <f>IFERROR(VLOOKUP(B47,Tables!A29:B32,2,FALSE),"Select from above list")</f>
        <v>Select from above list</v>
      </c>
    </row>
    <row r="49" spans="1:6" ht="15.75" thickBot="1" x14ac:dyDescent="0.3"/>
    <row r="50" spans="1:6" ht="15.75" hidden="1" outlineLevel="1" thickBot="1" x14ac:dyDescent="0.3">
      <c r="A50" s="23" t="s">
        <v>66</v>
      </c>
      <c r="B50" s="14" t="s">
        <v>67</v>
      </c>
      <c r="C50" s="123" t="s">
        <v>29</v>
      </c>
      <c r="D50" s="124"/>
    </row>
    <row r="51" spans="1:6" ht="23.1" hidden="1" customHeight="1" outlineLevel="1" x14ac:dyDescent="0.25">
      <c r="A51" s="177" t="s">
        <v>68</v>
      </c>
      <c r="B51" s="178" t="s">
        <v>69</v>
      </c>
      <c r="C51" s="125" t="s">
        <v>70</v>
      </c>
      <c r="D51" s="126"/>
    </row>
    <row r="52" spans="1:6" hidden="1" outlineLevel="1" x14ac:dyDescent="0.25">
      <c r="A52" s="146"/>
      <c r="B52" s="144"/>
      <c r="C52" s="117" t="s">
        <v>71</v>
      </c>
      <c r="D52" s="118"/>
    </row>
    <row r="53" spans="1:6" ht="18" hidden="1" customHeight="1" outlineLevel="1" x14ac:dyDescent="0.25">
      <c r="A53" s="146" t="s">
        <v>72</v>
      </c>
      <c r="B53" s="144" t="s">
        <v>73</v>
      </c>
      <c r="C53" s="117" t="s">
        <v>74</v>
      </c>
      <c r="D53" s="118"/>
    </row>
    <row r="54" spans="1:6" hidden="1" outlineLevel="1" x14ac:dyDescent="0.25">
      <c r="A54" s="146"/>
      <c r="B54" s="144"/>
      <c r="C54" s="117" t="s">
        <v>75</v>
      </c>
      <c r="D54" s="118"/>
    </row>
    <row r="55" spans="1:6" ht="23.1" hidden="1" customHeight="1" outlineLevel="1" x14ac:dyDescent="0.25">
      <c r="A55" s="146" t="s">
        <v>76</v>
      </c>
      <c r="B55" s="144" t="s">
        <v>77</v>
      </c>
      <c r="C55" s="117" t="s">
        <v>78</v>
      </c>
      <c r="D55" s="118"/>
    </row>
    <row r="56" spans="1:6" hidden="1" outlineLevel="1" x14ac:dyDescent="0.25">
      <c r="A56" s="146"/>
      <c r="B56" s="144"/>
      <c r="C56" s="117" t="s">
        <v>79</v>
      </c>
      <c r="D56" s="118"/>
    </row>
    <row r="57" spans="1:6" ht="23.1" hidden="1" customHeight="1" outlineLevel="1" x14ac:dyDescent="0.25">
      <c r="A57" s="146" t="s">
        <v>80</v>
      </c>
      <c r="B57" s="144" t="s">
        <v>81</v>
      </c>
      <c r="C57" s="117" t="s">
        <v>82</v>
      </c>
      <c r="D57" s="118"/>
    </row>
    <row r="58" spans="1:6" ht="15.75" hidden="1" outlineLevel="1" thickBot="1" x14ac:dyDescent="0.3">
      <c r="A58" s="147"/>
      <c r="B58" s="145"/>
      <c r="C58" s="119" t="s">
        <v>83</v>
      </c>
      <c r="D58" s="120"/>
    </row>
    <row r="59" spans="1:6" ht="15.75" hidden="1" outlineLevel="1" thickBot="1" x14ac:dyDescent="0.3">
      <c r="A59" s="9"/>
      <c r="B59"/>
      <c r="C59"/>
    </row>
    <row r="60" spans="1:6" ht="15.75" collapsed="1" thickBot="1" x14ac:dyDescent="0.3">
      <c r="A60" s="7" t="s">
        <v>84</v>
      </c>
      <c r="B60" s="51"/>
    </row>
    <row r="61" spans="1:6" ht="15.75" thickBot="1" x14ac:dyDescent="0.3">
      <c r="A61" s="7" t="s">
        <v>26</v>
      </c>
      <c r="B61" s="99" t="str">
        <f>IFERROR(VLOOKUP(B60,Tables!A36:B40,2,FALSE),"Select from above list")</f>
        <v>Select from above list</v>
      </c>
    </row>
    <row r="62" spans="1:6" ht="15.75" thickBot="1" x14ac:dyDescent="0.3"/>
    <row r="63" spans="1:6" ht="14.45" hidden="1" customHeight="1" outlineLevel="1" x14ac:dyDescent="0.25">
      <c r="A63" s="130" t="s">
        <v>85</v>
      </c>
      <c r="B63" s="131"/>
      <c r="C63" s="127" t="s">
        <v>86</v>
      </c>
      <c r="D63" s="128"/>
      <c r="E63" s="129"/>
      <c r="F63" s="1"/>
    </row>
    <row r="64" spans="1:6" ht="15.75" hidden="1" outlineLevel="1" thickBot="1" x14ac:dyDescent="0.3">
      <c r="A64" s="132"/>
      <c r="B64" s="133"/>
      <c r="C64" s="34" t="s">
        <v>87</v>
      </c>
      <c r="D64" s="32" t="s">
        <v>88</v>
      </c>
      <c r="E64" s="33" t="s">
        <v>89</v>
      </c>
    </row>
    <row r="65" spans="1:6" hidden="1" outlineLevel="1" x14ac:dyDescent="0.25">
      <c r="A65" s="134" t="s">
        <v>90</v>
      </c>
      <c r="B65" s="135"/>
      <c r="C65" s="35" t="s">
        <v>91</v>
      </c>
      <c r="D65" s="36" t="s">
        <v>17</v>
      </c>
      <c r="E65" s="140" t="s">
        <v>6</v>
      </c>
    </row>
    <row r="66" spans="1:6" hidden="1" outlineLevel="1" x14ac:dyDescent="0.25">
      <c r="A66" s="144" t="s">
        <v>92</v>
      </c>
      <c r="B66" s="118"/>
      <c r="C66" s="37" t="s">
        <v>91</v>
      </c>
      <c r="D66" s="38" t="s">
        <v>17</v>
      </c>
      <c r="E66" s="140"/>
    </row>
    <row r="67" spans="1:6" hidden="1" outlineLevel="1" x14ac:dyDescent="0.25">
      <c r="A67" s="144" t="s">
        <v>93</v>
      </c>
      <c r="B67" s="118"/>
      <c r="C67" s="37" t="s">
        <v>91</v>
      </c>
      <c r="D67" s="38" t="s">
        <v>94</v>
      </c>
      <c r="E67" s="140"/>
    </row>
    <row r="68" spans="1:6" hidden="1" outlineLevel="1" x14ac:dyDescent="0.25">
      <c r="A68" s="144" t="s">
        <v>95</v>
      </c>
      <c r="B68" s="118"/>
      <c r="C68" s="37" t="s">
        <v>91</v>
      </c>
      <c r="D68" s="38" t="s">
        <v>94</v>
      </c>
      <c r="E68" s="140"/>
    </row>
    <row r="69" spans="1:6" hidden="1" outlineLevel="1" x14ac:dyDescent="0.25">
      <c r="A69" s="144" t="s">
        <v>96</v>
      </c>
      <c r="B69" s="118"/>
      <c r="C69" s="37" t="s">
        <v>91</v>
      </c>
      <c r="D69" s="38" t="s">
        <v>94</v>
      </c>
      <c r="E69" s="140"/>
    </row>
    <row r="70" spans="1:6" ht="20.100000000000001" hidden="1" customHeight="1" outlineLevel="1" x14ac:dyDescent="0.25">
      <c r="A70" s="144" t="s">
        <v>97</v>
      </c>
      <c r="B70" s="118"/>
      <c r="C70" s="111" t="s">
        <v>91</v>
      </c>
      <c r="D70" s="114" t="s">
        <v>94</v>
      </c>
      <c r="E70" s="140"/>
    </row>
    <row r="71" spans="1:6" hidden="1" outlineLevel="1" x14ac:dyDescent="0.25">
      <c r="A71" s="144" t="s">
        <v>98</v>
      </c>
      <c r="B71" s="118"/>
      <c r="C71" s="112"/>
      <c r="D71" s="115"/>
      <c r="E71" s="140"/>
    </row>
    <row r="72" spans="1:6" hidden="1" outlineLevel="1" x14ac:dyDescent="0.25">
      <c r="A72" s="144" t="s">
        <v>99</v>
      </c>
      <c r="B72" s="118"/>
      <c r="C72" s="112"/>
      <c r="D72" s="115"/>
      <c r="E72" s="140"/>
    </row>
    <row r="73" spans="1:6" hidden="1" outlineLevel="1" x14ac:dyDescent="0.25">
      <c r="A73" s="144" t="s">
        <v>100</v>
      </c>
      <c r="B73" s="118"/>
      <c r="C73" s="113"/>
      <c r="D73" s="116"/>
      <c r="E73" s="140"/>
    </row>
    <row r="74" spans="1:6" ht="90.6" hidden="1" customHeight="1" outlineLevel="1" x14ac:dyDescent="0.25">
      <c r="A74" s="144" t="s">
        <v>101</v>
      </c>
      <c r="B74" s="118"/>
      <c r="C74" s="39" t="s">
        <v>17</v>
      </c>
      <c r="D74" s="40" t="s">
        <v>94</v>
      </c>
      <c r="E74" s="140"/>
    </row>
    <row r="75" spans="1:6" hidden="1" outlineLevel="1" x14ac:dyDescent="0.25">
      <c r="A75" s="144" t="s">
        <v>102</v>
      </c>
      <c r="B75" s="118"/>
      <c r="C75" s="37" t="s">
        <v>94</v>
      </c>
      <c r="D75" s="38" t="s">
        <v>103</v>
      </c>
      <c r="E75" s="140"/>
    </row>
    <row r="76" spans="1:6" hidden="1" outlineLevel="1" x14ac:dyDescent="0.25">
      <c r="A76" s="144" t="s">
        <v>104</v>
      </c>
      <c r="B76" s="118"/>
      <c r="C76" s="37" t="s">
        <v>103</v>
      </c>
      <c r="D76" s="38" t="s">
        <v>6</v>
      </c>
      <c r="E76" s="140"/>
    </row>
    <row r="77" spans="1:6" hidden="1" outlineLevel="1" x14ac:dyDescent="0.25">
      <c r="A77" s="144" t="s">
        <v>105</v>
      </c>
      <c r="B77" s="118"/>
      <c r="C77" s="136" t="s">
        <v>6</v>
      </c>
      <c r="D77" s="114" t="s">
        <v>6</v>
      </c>
      <c r="E77" s="140"/>
    </row>
    <row r="78" spans="1:6" hidden="1" outlineLevel="1" x14ac:dyDescent="0.25">
      <c r="A78" s="144" t="s">
        <v>106</v>
      </c>
      <c r="B78" s="118"/>
      <c r="C78" s="137"/>
      <c r="D78" s="115"/>
      <c r="E78" s="140"/>
    </row>
    <row r="79" spans="1:6" ht="51.6" hidden="1" customHeight="1" outlineLevel="1" x14ac:dyDescent="0.25">
      <c r="A79" s="144" t="s">
        <v>107</v>
      </c>
      <c r="B79" s="118"/>
      <c r="C79" s="137"/>
      <c r="D79" s="115"/>
      <c r="E79" s="140"/>
      <c r="F79" s="2"/>
    </row>
    <row r="80" spans="1:6" hidden="1" outlineLevel="1" x14ac:dyDescent="0.25">
      <c r="A80" s="144" t="s">
        <v>108</v>
      </c>
      <c r="B80" s="118"/>
      <c r="C80" s="137"/>
      <c r="D80" s="115"/>
      <c r="E80" s="140"/>
      <c r="F80" s="2"/>
    </row>
    <row r="81" spans="1:6" ht="15.75" hidden="1" outlineLevel="1" thickBot="1" x14ac:dyDescent="0.3">
      <c r="A81" s="145" t="s">
        <v>109</v>
      </c>
      <c r="B81" s="120"/>
      <c r="C81" s="138"/>
      <c r="D81" s="139"/>
      <c r="E81" s="141"/>
      <c r="F81" s="2"/>
    </row>
    <row r="82" spans="1:6" ht="15.75" hidden="1" outlineLevel="1" thickBot="1" x14ac:dyDescent="0.3">
      <c r="A82" s="55" t="s">
        <v>110</v>
      </c>
      <c r="B82" s="8"/>
      <c r="C82" s="8"/>
      <c r="D82" s="8"/>
      <c r="E82" s="8"/>
      <c r="F82" s="8"/>
    </row>
    <row r="83" spans="1:6" ht="15.75" collapsed="1" thickBot="1" x14ac:dyDescent="0.3">
      <c r="A83" s="10" t="s">
        <v>111</v>
      </c>
      <c r="B83" s="52"/>
      <c r="C83"/>
    </row>
    <row r="84" spans="1:6" ht="15.75" thickBot="1" x14ac:dyDescent="0.3">
      <c r="A84" s="7" t="s">
        <v>26</v>
      </c>
      <c r="B84" s="100" t="str">
        <f>IFERROR(VLOOKUP(B83,Tables!A44:B49,2,FALSE),"Select from above list")</f>
        <v>Select from above list</v>
      </c>
    </row>
    <row r="85" spans="1:6" ht="15.75" thickBot="1" x14ac:dyDescent="0.3"/>
    <row r="86" spans="1:6" ht="15.75" hidden="1" outlineLevel="1" thickBot="1" x14ac:dyDescent="0.3">
      <c r="A86" s="23" t="s">
        <v>112</v>
      </c>
      <c r="B86" s="21"/>
    </row>
    <row r="87" spans="1:6" hidden="1" outlineLevel="1" x14ac:dyDescent="0.25">
      <c r="A87" s="94" t="s">
        <v>113</v>
      </c>
      <c r="B87" s="20" t="s">
        <v>114</v>
      </c>
    </row>
    <row r="88" spans="1:6" hidden="1" outlineLevel="1" x14ac:dyDescent="0.25">
      <c r="A88" s="95" t="s">
        <v>115</v>
      </c>
      <c r="B88" s="15" t="s">
        <v>116</v>
      </c>
    </row>
    <row r="89" spans="1:6" hidden="1" outlineLevel="1" x14ac:dyDescent="0.25">
      <c r="A89" s="95" t="s">
        <v>117</v>
      </c>
      <c r="B89" s="15" t="s">
        <v>118</v>
      </c>
    </row>
    <row r="90" spans="1:6" hidden="1" outlineLevel="1" x14ac:dyDescent="0.25">
      <c r="A90" s="95" t="s">
        <v>119</v>
      </c>
      <c r="B90" s="15" t="s">
        <v>120</v>
      </c>
    </row>
    <row r="91" spans="1:6" hidden="1" outlineLevel="1" x14ac:dyDescent="0.25">
      <c r="A91" s="95" t="s">
        <v>121</v>
      </c>
      <c r="B91" s="15" t="s">
        <v>122</v>
      </c>
    </row>
    <row r="92" spans="1:6" ht="15.75" hidden="1" outlineLevel="1" thickBot="1" x14ac:dyDescent="0.3">
      <c r="A92" s="96" t="s">
        <v>123</v>
      </c>
      <c r="B92" s="16" t="s">
        <v>124</v>
      </c>
    </row>
    <row r="93" spans="1:6" ht="15.75" hidden="1" outlineLevel="1" thickBot="1" x14ac:dyDescent="0.3">
      <c r="A93" s="9"/>
      <c r="B93"/>
    </row>
    <row r="94" spans="1:6" ht="15.75" collapsed="1" thickBot="1" x14ac:dyDescent="0.3">
      <c r="A94" s="7" t="s">
        <v>125</v>
      </c>
      <c r="B94" s="51"/>
    </row>
    <row r="95" spans="1:6" ht="15.75" thickBot="1" x14ac:dyDescent="0.3">
      <c r="A95" s="7" t="s">
        <v>26</v>
      </c>
      <c r="B95" s="100" t="str">
        <f>IFERROR(VLOOKUP(B94,Tables!A53:B58,2,FALSE),"Select from above list")</f>
        <v>Select from above list</v>
      </c>
    </row>
    <row r="96" spans="1:6" ht="15.75" thickBot="1" x14ac:dyDescent="0.3"/>
    <row r="97" spans="1:2" ht="15.75" hidden="1" outlineLevel="1" thickBot="1" x14ac:dyDescent="0.3">
      <c r="A97" s="27" t="s">
        <v>126</v>
      </c>
      <c r="B97" s="21"/>
    </row>
    <row r="98" spans="1:2" hidden="1" outlineLevel="1" x14ac:dyDescent="0.25">
      <c r="A98" s="94" t="s">
        <v>127</v>
      </c>
      <c r="B98" s="20" t="s">
        <v>128</v>
      </c>
    </row>
    <row r="99" spans="1:2" hidden="1" outlineLevel="1" x14ac:dyDescent="0.25">
      <c r="A99" s="95" t="s">
        <v>129</v>
      </c>
      <c r="B99" s="15" t="s">
        <v>130</v>
      </c>
    </row>
    <row r="100" spans="1:2" hidden="1" outlineLevel="1" x14ac:dyDescent="0.25">
      <c r="A100" s="95" t="s">
        <v>131</v>
      </c>
      <c r="B100" s="15" t="s">
        <v>132</v>
      </c>
    </row>
    <row r="101" spans="1:2" hidden="1" outlineLevel="1" x14ac:dyDescent="0.25">
      <c r="A101" s="95" t="s">
        <v>133</v>
      </c>
      <c r="B101" s="15" t="s">
        <v>134</v>
      </c>
    </row>
    <row r="102" spans="1:2" hidden="1" outlineLevel="1" x14ac:dyDescent="0.25">
      <c r="A102" s="95" t="s">
        <v>135</v>
      </c>
      <c r="B102" s="15" t="s">
        <v>136</v>
      </c>
    </row>
    <row r="103" spans="1:2" ht="15.75" hidden="1" outlineLevel="1" thickBot="1" x14ac:dyDescent="0.3">
      <c r="A103" s="96" t="s">
        <v>137</v>
      </c>
      <c r="B103" s="16" t="s">
        <v>138</v>
      </c>
    </row>
    <row r="104" spans="1:2" ht="15.75" hidden="1" outlineLevel="1" thickBot="1" x14ac:dyDescent="0.3">
      <c r="A104" s="9"/>
      <c r="B104"/>
    </row>
    <row r="105" spans="1:2" ht="15.75" collapsed="1" thickBot="1" x14ac:dyDescent="0.3">
      <c r="A105" s="7" t="s">
        <v>139</v>
      </c>
      <c r="B105" s="52"/>
    </row>
    <row r="106" spans="1:2" ht="15.75" thickBot="1" x14ac:dyDescent="0.3">
      <c r="A106" s="7" t="s">
        <v>26</v>
      </c>
      <c r="B106" s="99" t="str">
        <f>IFERROR(VLOOKUP(B105,Tables!A62:B66,2,FALSE),"Select from above list")</f>
        <v>Select from above list</v>
      </c>
    </row>
    <row r="107" spans="1:2" ht="15.75" thickBot="1" x14ac:dyDescent="0.3"/>
    <row r="108" spans="1:2" ht="15.75" hidden="1" outlineLevel="1" thickBot="1" x14ac:dyDescent="0.3">
      <c r="A108" s="27" t="s">
        <v>140</v>
      </c>
      <c r="B108" s="21"/>
    </row>
    <row r="109" spans="1:2" hidden="1" outlineLevel="1" x14ac:dyDescent="0.25">
      <c r="A109" s="24" t="s">
        <v>141</v>
      </c>
      <c r="B109" s="22" t="s">
        <v>142</v>
      </c>
    </row>
    <row r="110" spans="1:2" hidden="1" outlineLevel="1" x14ac:dyDescent="0.25">
      <c r="A110" s="25" t="s">
        <v>143</v>
      </c>
      <c r="B110" s="15" t="s">
        <v>142</v>
      </c>
    </row>
    <row r="111" spans="1:2" hidden="1" outlineLevel="1" x14ac:dyDescent="0.25">
      <c r="A111" s="25" t="s">
        <v>144</v>
      </c>
      <c r="B111" s="15" t="s">
        <v>142</v>
      </c>
    </row>
    <row r="112" spans="1:2" hidden="1" outlineLevel="1" x14ac:dyDescent="0.25">
      <c r="A112" s="25" t="s">
        <v>145</v>
      </c>
      <c r="B112" s="15" t="s">
        <v>142</v>
      </c>
    </row>
    <row r="113" spans="1:3" ht="15.75" hidden="1" outlineLevel="1" thickBot="1" x14ac:dyDescent="0.3">
      <c r="A113" s="26" t="s">
        <v>146</v>
      </c>
      <c r="B113" s="16" t="s">
        <v>142</v>
      </c>
    </row>
    <row r="114" spans="1:3" ht="15.75" hidden="1" outlineLevel="1" thickBot="1" x14ac:dyDescent="0.3">
      <c r="A114" s="9"/>
      <c r="B114"/>
    </row>
    <row r="115" spans="1:3" ht="15.75" collapsed="1" thickBot="1" x14ac:dyDescent="0.3">
      <c r="A115" s="7" t="s">
        <v>147</v>
      </c>
      <c r="B115" s="51" t="s">
        <v>204</v>
      </c>
      <c r="C115" s="49"/>
    </row>
    <row r="116" spans="1:3" ht="15.75" thickBot="1" x14ac:dyDescent="0.3">
      <c r="A116" s="7" t="s">
        <v>26</v>
      </c>
      <c r="B116" s="101" t="str">
        <f>IFERROR(INDEX(Tables!B71:E79,MATCH(Input!B115,Tables!A71:A79,0),MATCH(Input!B47,Tables!B70:E70,0)),"")</f>
        <v/>
      </c>
    </row>
    <row r="117" spans="1:3" ht="15.75" thickBot="1" x14ac:dyDescent="0.3"/>
    <row r="118" spans="1:3" ht="15.75" thickBot="1" x14ac:dyDescent="0.3">
      <c r="A118" s="7" t="s">
        <v>148</v>
      </c>
      <c r="B118" s="102" t="str">
        <f>IFERROR(MAX(0,LOG10(B9*B19*B34*B48*B61*B84*B95*B106*B116)),"Complete all green fields")</f>
        <v>Complete all green fields</v>
      </c>
    </row>
    <row r="119" spans="1:3" ht="15.75" thickBot="1" x14ac:dyDescent="0.3">
      <c r="A119" s="7" t="s">
        <v>149</v>
      </c>
      <c r="B119" s="53" t="str">
        <f>IFERROR(INDEX(Tables!B82:D89,MATCH(Input!B118,Tables!B82:B89,1),2),"")</f>
        <v xml:space="preserve">Rural </v>
      </c>
    </row>
    <row r="120" spans="1:3" ht="15.75" thickBot="1" x14ac:dyDescent="0.3">
      <c r="A120" s="7" t="s">
        <v>209</v>
      </c>
      <c r="B120" s="99" t="str">
        <f>IF(B47="Tortuous","Tortuous","Rural")</f>
        <v>Rural</v>
      </c>
    </row>
    <row r="121" spans="1:3" ht="15.75" thickBot="1" x14ac:dyDescent="0.3">
      <c r="A121" s="7" t="s">
        <v>150</v>
      </c>
      <c r="B121" s="54" t="str">
        <f>IFERROR(IF(B120="Rural",VLOOKUP(B119,Tables!A92:C97,2,FALSE),IF(B120="Tortuous",VLOOKUP(B119,Tables!A93:C97,3),"")),"")</f>
        <v/>
      </c>
    </row>
    <row r="122" spans="1:3" ht="16.5" customHeight="1" x14ac:dyDescent="0.25">
      <c r="A122" s="98" t="s">
        <v>207</v>
      </c>
      <c r="B122" s="164" t="str">
        <f>IFERROR(IF(B121="80km/h*",Tables!A98,IF(B121="100km/h*",Tables!A99,"")),"")</f>
        <v/>
      </c>
      <c r="C122" s="164"/>
    </row>
    <row r="123" spans="1:3" ht="15.75" thickBot="1" x14ac:dyDescent="0.3"/>
    <row r="124" spans="1:3" ht="15.75" thickBot="1" x14ac:dyDescent="0.3">
      <c r="A124" s="13" t="s">
        <v>1</v>
      </c>
      <c r="B124" s="81" t="s">
        <v>2</v>
      </c>
      <c r="C124" s="78"/>
    </row>
    <row r="125" spans="1:3" x14ac:dyDescent="0.25">
      <c r="A125" s="19" t="s">
        <v>5</v>
      </c>
      <c r="B125" s="82" t="s">
        <v>6</v>
      </c>
      <c r="C125" s="79"/>
    </row>
    <row r="126" spans="1:3" x14ac:dyDescent="0.25">
      <c r="A126" s="17" t="s">
        <v>9</v>
      </c>
      <c r="B126" s="83" t="s">
        <v>10</v>
      </c>
      <c r="C126" s="79"/>
    </row>
    <row r="127" spans="1:3" x14ac:dyDescent="0.25">
      <c r="A127" s="17" t="s">
        <v>11</v>
      </c>
      <c r="B127" s="83" t="s">
        <v>12</v>
      </c>
      <c r="C127" s="79"/>
    </row>
    <row r="128" spans="1:3" x14ac:dyDescent="0.25">
      <c r="A128" s="17" t="s">
        <v>13</v>
      </c>
      <c r="B128" s="84" t="s">
        <v>12</v>
      </c>
      <c r="C128" s="79"/>
    </row>
    <row r="129" spans="1:3" x14ac:dyDescent="0.25">
      <c r="A129" s="17" t="s">
        <v>14</v>
      </c>
      <c r="B129" s="85" t="s">
        <v>15</v>
      </c>
      <c r="C129" s="79"/>
    </row>
    <row r="130" spans="1:3" x14ac:dyDescent="0.25">
      <c r="A130" s="17" t="s">
        <v>16</v>
      </c>
      <c r="B130" s="86" t="s">
        <v>17</v>
      </c>
      <c r="C130" s="79"/>
    </row>
    <row r="131" spans="1:3" ht="15.75" thickBot="1" x14ac:dyDescent="0.3">
      <c r="A131" s="18" t="s">
        <v>19</v>
      </c>
      <c r="B131" s="87" t="s">
        <v>17</v>
      </c>
      <c r="C131" s="80"/>
    </row>
    <row r="132" spans="1:3" x14ac:dyDescent="0.25">
      <c r="A132" s="9"/>
      <c r="B132"/>
      <c r="C132"/>
    </row>
  </sheetData>
  <sheetProtection algorithmName="SHA-512" hashValue="MdhI1JaQo/mVgfj9F5W1VXbBWzU3fNWof1XRuTtbfl0fmhVuW6b1YPl54T26M+/elP9eTUFHaYVytS0eGIfnBw==" saltValue="2YjgvY1Nse9A6Dw0KXm0uA==" spinCount="100000" sheet="1" formatRows="0" selectLockedCells="1"/>
  <protectedRanges>
    <protectedRange sqref="B2:B5 B8 B18 B32:B33 B47 B60 B83 B94 B105 B120" name="Inputs"/>
    <protectedRange sqref="B115" name="Inputs_1"/>
  </protectedRanges>
  <mergeCells count="70">
    <mergeCell ref="B122:C122"/>
    <mergeCell ref="A39:B39"/>
    <mergeCell ref="A40:B40"/>
    <mergeCell ref="B29:D29"/>
    <mergeCell ref="B30:D30"/>
    <mergeCell ref="A37:B37"/>
    <mergeCell ref="A38:B38"/>
    <mergeCell ref="A28:A30"/>
    <mergeCell ref="A36:B36"/>
    <mergeCell ref="B28:D28"/>
    <mergeCell ref="A51:A52"/>
    <mergeCell ref="B51:B52"/>
    <mergeCell ref="A53:A54"/>
    <mergeCell ref="B53:B54"/>
    <mergeCell ref="A55:A56"/>
    <mergeCell ref="B55:B56"/>
    <mergeCell ref="A12:A14"/>
    <mergeCell ref="B12:B14"/>
    <mergeCell ref="A15:A16"/>
    <mergeCell ref="B15:B16"/>
    <mergeCell ref="A25:A27"/>
    <mergeCell ref="B24:D24"/>
    <mergeCell ref="B25:D25"/>
    <mergeCell ref="B26:D26"/>
    <mergeCell ref="B27:D27"/>
    <mergeCell ref="B21:D21"/>
    <mergeCell ref="B22:D22"/>
    <mergeCell ref="B23:D23"/>
    <mergeCell ref="C12:D12"/>
    <mergeCell ref="C13:D13"/>
    <mergeCell ref="C14:D14"/>
    <mergeCell ref="C15:D15"/>
    <mergeCell ref="A67:B67"/>
    <mergeCell ref="A68:B68"/>
    <mergeCell ref="A66:B66"/>
    <mergeCell ref="A57:A58"/>
    <mergeCell ref="B57:B58"/>
    <mergeCell ref="A73:B73"/>
    <mergeCell ref="A74:B74"/>
    <mergeCell ref="A69:B69"/>
    <mergeCell ref="A70:B70"/>
    <mergeCell ref="A71:B71"/>
    <mergeCell ref="A1:C1"/>
    <mergeCell ref="C63:E63"/>
    <mergeCell ref="A63:B64"/>
    <mergeCell ref="A65:B65"/>
    <mergeCell ref="C77:C81"/>
    <mergeCell ref="D77:D81"/>
    <mergeCell ref="E65:E81"/>
    <mergeCell ref="C11:D11"/>
    <mergeCell ref="A77:B77"/>
    <mergeCell ref="A78:B78"/>
    <mergeCell ref="A79:B79"/>
    <mergeCell ref="A80:B80"/>
    <mergeCell ref="A81:B81"/>
    <mergeCell ref="A75:B75"/>
    <mergeCell ref="A76:B76"/>
    <mergeCell ref="A72:B72"/>
    <mergeCell ref="C16:D16"/>
    <mergeCell ref="C50:D50"/>
    <mergeCell ref="C51:D51"/>
    <mergeCell ref="C52:D52"/>
    <mergeCell ref="C53:D53"/>
    <mergeCell ref="C70:C73"/>
    <mergeCell ref="D70:D73"/>
    <mergeCell ref="C54:D54"/>
    <mergeCell ref="C55:D55"/>
    <mergeCell ref="C56:D56"/>
    <mergeCell ref="C57:D57"/>
    <mergeCell ref="C58:D58"/>
  </mergeCells>
  <conditionalFormatting sqref="B9">
    <cfRule type="containsText" dxfId="10" priority="18" operator="containsText" text="Select from above list">
      <formula>NOT(ISERROR(SEARCH("Select from above list",B9)))</formula>
    </cfRule>
  </conditionalFormatting>
  <conditionalFormatting sqref="B19 B34 B48 B61 B84 B95 B106 B116">
    <cfRule type="containsText" dxfId="9" priority="17" operator="containsText" text="Select from above list">
      <formula>NOT(ISERROR(SEARCH("Select from above list",B19)))</formula>
    </cfRule>
  </conditionalFormatting>
  <conditionalFormatting sqref="B119">
    <cfRule type="beginsWith" dxfId="8" priority="5" operator="beginsWith" text="High">
      <formula>LEFT(B119,LEN("High"))="High"</formula>
    </cfRule>
    <cfRule type="beginsWith" dxfId="7" priority="6" operator="beginsWith" text="Medium-High">
      <formula>LEFT(B119,LEN("Medium-High"))="Medium-High"</formula>
    </cfRule>
    <cfRule type="beginsWith" dxfId="6" priority="7" operator="beginsWith" text="Medium">
      <formula>LEFT(B119,LEN("Medium"))="Medium"</formula>
    </cfRule>
    <cfRule type="beginsWith" dxfId="5" priority="8" operator="beginsWith" text="Low-Medium">
      <formula>LEFT(B119,LEN("Low-Medium"))="Low-Medium"</formula>
    </cfRule>
    <cfRule type="beginsWith" dxfId="4" priority="9" operator="beginsWith" text="Low">
      <formula>LEFT(B119,LEN("Low"))="Low"</formula>
    </cfRule>
    <cfRule type="containsText" dxfId="3" priority="10" operator="containsText" text="Select">
      <formula>NOT(ISERROR(SEARCH("Select",B119)))</formula>
    </cfRule>
  </conditionalFormatting>
  <conditionalFormatting sqref="B121:B122">
    <cfRule type="beginsWith" dxfId="2" priority="3" operator="beginsWith" text="100">
      <formula>LEFT(B121,LEN("100"))="100"</formula>
    </cfRule>
    <cfRule type="beginsWith" dxfId="1" priority="4" operator="beginsWith" text="80">
      <formula>LEFT(B121,LEN("80"))="80"</formula>
    </cfRule>
  </conditionalFormatting>
  <conditionalFormatting sqref="B118:B119">
    <cfRule type="containsText" dxfId="0" priority="2" operator="containsText" text="Complete all green fields">
      <formula>NOT(ISERROR(SEARCH("Complete all green fields",B118)))</formula>
    </cfRule>
  </conditionalFormatting>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0">
        <x14:dataValidation type="list" allowBlank="1" showInputMessage="1" showErrorMessage="1" xr:uid="{EB970641-3620-4284-8989-CDE710A961BB}">
          <x14:formula1>
            <xm:f>Tables!$A$7:$A$8</xm:f>
          </x14:formula1>
          <xm:sqref>B8</xm:sqref>
        </x14:dataValidation>
        <x14:dataValidation type="list" allowBlank="1" showInputMessage="1" showErrorMessage="1" xr:uid="{7A12099D-4A44-4FA1-A8EF-BDB8419B3648}">
          <x14:formula1>
            <xm:f>Tables!$A$13:$A$17</xm:f>
          </x14:formula1>
          <xm:sqref>B18</xm:sqref>
        </x14:dataValidation>
        <x14:dataValidation type="list" allowBlank="1" showInputMessage="1" showErrorMessage="1" xr:uid="{78F8B17F-BF1E-4452-AAC2-BC0CD43B7828}">
          <x14:formula1>
            <xm:f>Tables!$A$22:$A$25</xm:f>
          </x14:formula1>
          <xm:sqref>B32</xm:sqref>
        </x14:dataValidation>
        <x14:dataValidation type="list" allowBlank="1" showInputMessage="1" showErrorMessage="1" xr:uid="{9BE8F468-297D-4783-A3F4-4FD57F7E937F}">
          <x14:formula1>
            <xm:f>Tables!$B$21:$D$21</xm:f>
          </x14:formula1>
          <xm:sqref>B33</xm:sqref>
        </x14:dataValidation>
        <x14:dataValidation type="list" allowBlank="1" showInputMessage="1" showErrorMessage="1" xr:uid="{67A031B1-23D4-4F88-932C-E9EFE6C70936}">
          <x14:formula1>
            <xm:f>Tables!$A$29:$A$32</xm:f>
          </x14:formula1>
          <xm:sqref>B47</xm:sqref>
        </x14:dataValidation>
        <x14:dataValidation type="list" allowBlank="1" showInputMessage="1" showErrorMessage="1" xr:uid="{465A7321-4716-443C-8431-5052E40AB922}">
          <x14:formula1>
            <xm:f>Tables!$A$36:$A$40</xm:f>
          </x14:formula1>
          <xm:sqref>B60</xm:sqref>
        </x14:dataValidation>
        <x14:dataValidation type="list" allowBlank="1" showInputMessage="1" showErrorMessage="1" xr:uid="{6E3B3D68-6338-4497-ABA8-EF8B306B4199}">
          <x14:formula1>
            <xm:f>Tables!$A$44:$A$49</xm:f>
          </x14:formula1>
          <xm:sqref>B83</xm:sqref>
        </x14:dataValidation>
        <x14:dataValidation type="list" allowBlank="1" showInputMessage="1" showErrorMessage="1" xr:uid="{AF39B2E9-8DA1-457E-AE87-F1AEB7B8872E}">
          <x14:formula1>
            <xm:f>Tables!$A$53:$A$58</xm:f>
          </x14:formula1>
          <xm:sqref>B94</xm:sqref>
        </x14:dataValidation>
        <x14:dataValidation type="list" allowBlank="1" showInputMessage="1" showErrorMessage="1" xr:uid="{F22DB4DE-1573-4589-A469-178E8608422C}">
          <x14:formula1>
            <xm:f>Tables!$A$62:$A$66</xm:f>
          </x14:formula1>
          <xm:sqref>B105</xm:sqref>
        </x14:dataValidation>
        <x14:dataValidation type="list" allowBlank="1" showInputMessage="1" showErrorMessage="1" xr:uid="{763EB213-6285-4DEF-AD64-BC16F01CE109}">
          <x14:formula1>
            <xm:f>Tables!A71:A79</xm:f>
          </x14:formula1>
          <xm:sqref>B115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74DAE-36E7-48A5-AF10-637366BD5C04}">
  <sheetPr codeName="Sheet3"/>
  <dimension ref="A1:K101"/>
  <sheetViews>
    <sheetView topLeftCell="A46" workbookViewId="0">
      <selection activeCell="A10" sqref="A9:A10"/>
    </sheetView>
  </sheetViews>
  <sheetFormatPr defaultRowHeight="15" x14ac:dyDescent="0.25"/>
  <cols>
    <col min="1" max="1" width="33.5703125" bestFit="1" customWidth="1"/>
    <col min="2" max="2" width="14.140625" bestFit="1" customWidth="1"/>
    <col min="3" max="3" width="17.28515625" bestFit="1" customWidth="1"/>
    <col min="4" max="4" width="12.28515625" bestFit="1" customWidth="1"/>
    <col min="5" max="5" width="11.28515625" bestFit="1" customWidth="1"/>
    <col min="9" max="9" width="10.42578125" customWidth="1"/>
    <col min="10" max="10" width="11.28515625" bestFit="1" customWidth="1"/>
    <col min="11" max="11" width="11.42578125" bestFit="1" customWidth="1"/>
  </cols>
  <sheetData>
    <row r="1" spans="1:5" x14ac:dyDescent="0.25">
      <c r="A1" s="44" t="s">
        <v>151</v>
      </c>
      <c r="B1" s="97" t="s">
        <v>26</v>
      </c>
    </row>
    <row r="2" spans="1:5" x14ac:dyDescent="0.25">
      <c r="A2" s="45" t="s">
        <v>152</v>
      </c>
      <c r="B2" s="46">
        <v>5</v>
      </c>
      <c r="C2" s="42"/>
      <c r="D2" s="42"/>
      <c r="E2" s="42"/>
    </row>
    <row r="3" spans="1:5" x14ac:dyDescent="0.25">
      <c r="A3" s="45" t="s">
        <v>153</v>
      </c>
      <c r="B3" s="46">
        <v>4</v>
      </c>
      <c r="C3" s="42"/>
      <c r="D3" s="42"/>
      <c r="E3" s="42"/>
    </row>
    <row r="4" spans="1:5" x14ac:dyDescent="0.25">
      <c r="A4" s="45" t="s">
        <v>154</v>
      </c>
      <c r="B4" s="46">
        <v>3</v>
      </c>
      <c r="C4" s="42"/>
      <c r="D4" s="42"/>
      <c r="E4" s="42"/>
    </row>
    <row r="5" spans="1:5" x14ac:dyDescent="0.25">
      <c r="A5" s="45" t="s">
        <v>155</v>
      </c>
      <c r="B5" s="46">
        <v>2.5</v>
      </c>
      <c r="C5" s="42"/>
      <c r="D5" s="42"/>
      <c r="E5" s="42"/>
    </row>
    <row r="6" spans="1:5" x14ac:dyDescent="0.25">
      <c r="A6" s="45" t="s">
        <v>156</v>
      </c>
      <c r="B6" s="46">
        <v>2</v>
      </c>
      <c r="C6" s="42"/>
      <c r="D6" s="42"/>
      <c r="E6" s="42"/>
    </row>
    <row r="7" spans="1:5" x14ac:dyDescent="0.25">
      <c r="A7" s="45" t="s">
        <v>157</v>
      </c>
      <c r="B7" s="46">
        <v>1.5</v>
      </c>
      <c r="C7" s="42"/>
      <c r="D7" s="42"/>
      <c r="E7" s="42"/>
    </row>
    <row r="8" spans="1:5" x14ac:dyDescent="0.25">
      <c r="A8" s="45" t="s">
        <v>158</v>
      </c>
      <c r="B8" s="46">
        <v>1</v>
      </c>
      <c r="C8" s="42"/>
      <c r="D8" s="42"/>
      <c r="E8" s="42"/>
    </row>
    <row r="9" spans="1:5" x14ac:dyDescent="0.25">
      <c r="A9" s="45" t="s">
        <v>159</v>
      </c>
      <c r="B9" s="46">
        <v>1</v>
      </c>
      <c r="C9" s="42"/>
      <c r="D9" s="42"/>
      <c r="E9" s="42"/>
    </row>
    <row r="10" spans="1:5" x14ac:dyDescent="0.25">
      <c r="B10" s="42"/>
      <c r="C10" s="42"/>
      <c r="D10" s="42"/>
      <c r="E10" s="42"/>
    </row>
    <row r="11" spans="1:5" x14ac:dyDescent="0.25">
      <c r="B11" s="42"/>
      <c r="C11" s="42"/>
      <c r="D11" s="42"/>
      <c r="E11" s="42"/>
    </row>
    <row r="12" spans="1:5" x14ac:dyDescent="0.25">
      <c r="A12" s="44" t="s">
        <v>160</v>
      </c>
      <c r="B12" s="97" t="s">
        <v>26</v>
      </c>
      <c r="C12" s="42"/>
      <c r="D12" s="42"/>
      <c r="E12" s="42"/>
    </row>
    <row r="13" spans="1:5" x14ac:dyDescent="0.25">
      <c r="A13" s="45" t="s">
        <v>161</v>
      </c>
      <c r="B13" s="46">
        <v>10</v>
      </c>
      <c r="C13" s="42"/>
      <c r="D13" s="42"/>
      <c r="E13" s="42"/>
    </row>
    <row r="14" spans="1:5" x14ac:dyDescent="0.25">
      <c r="A14" s="45" t="s">
        <v>162</v>
      </c>
      <c r="B14" s="46">
        <v>3.7</v>
      </c>
      <c r="C14" s="42"/>
      <c r="D14" s="42"/>
      <c r="E14" s="42"/>
    </row>
    <row r="15" spans="1:5" x14ac:dyDescent="0.25">
      <c r="A15" s="45" t="s">
        <v>163</v>
      </c>
      <c r="B15" s="46">
        <v>3.4</v>
      </c>
      <c r="C15" s="42"/>
      <c r="D15" s="42"/>
      <c r="E15" s="42"/>
    </row>
    <row r="16" spans="1:5" x14ac:dyDescent="0.25">
      <c r="A16" s="45" t="s">
        <v>164</v>
      </c>
      <c r="B16" s="46">
        <v>3</v>
      </c>
      <c r="C16" s="42"/>
      <c r="D16" s="42"/>
      <c r="E16" s="42"/>
    </row>
    <row r="17" spans="1:11" x14ac:dyDescent="0.25">
      <c r="A17" s="45" t="s">
        <v>165</v>
      </c>
      <c r="B17" s="46">
        <v>1</v>
      </c>
      <c r="C17" s="42"/>
      <c r="D17" s="42"/>
      <c r="E17" s="42"/>
    </row>
    <row r="18" spans="1:11" x14ac:dyDescent="0.25">
      <c r="B18" s="42"/>
      <c r="C18" s="42"/>
      <c r="D18" s="42"/>
      <c r="E18" s="42"/>
    </row>
    <row r="19" spans="1:11" x14ac:dyDescent="0.25">
      <c r="B19" s="42"/>
      <c r="C19" s="42"/>
      <c r="D19" s="42"/>
      <c r="E19" s="42"/>
    </row>
    <row r="20" spans="1:11" x14ac:dyDescent="0.25">
      <c r="A20" s="44" t="s">
        <v>54</v>
      </c>
      <c r="B20" s="179" t="s">
        <v>55</v>
      </c>
      <c r="C20" s="179"/>
      <c r="D20" s="179"/>
      <c r="E20" s="42"/>
    </row>
    <row r="21" spans="1:11" x14ac:dyDescent="0.25">
      <c r="A21" s="44"/>
      <c r="B21" s="97" t="s">
        <v>166</v>
      </c>
      <c r="C21" s="97" t="s">
        <v>167</v>
      </c>
      <c r="D21" s="97" t="s">
        <v>168</v>
      </c>
      <c r="E21" s="42"/>
    </row>
    <row r="22" spans="1:11" x14ac:dyDescent="0.25">
      <c r="A22" s="45" t="s">
        <v>57</v>
      </c>
      <c r="B22" s="46">
        <v>2.0099999999999998</v>
      </c>
      <c r="C22" s="46">
        <v>1.79</v>
      </c>
      <c r="D22" s="46">
        <v>1.58</v>
      </c>
      <c r="E22" s="42"/>
      <c r="J22" s="3"/>
      <c r="K22" s="3"/>
    </row>
    <row r="23" spans="1:11" x14ac:dyDescent="0.25">
      <c r="A23" s="45" t="s">
        <v>58</v>
      </c>
      <c r="B23" s="46">
        <v>1.79</v>
      </c>
      <c r="C23" s="46">
        <v>1.45</v>
      </c>
      <c r="D23" s="46">
        <v>1.18</v>
      </c>
      <c r="E23" s="42"/>
      <c r="J23" s="3"/>
      <c r="K23" s="3"/>
    </row>
    <row r="24" spans="1:11" x14ac:dyDescent="0.25">
      <c r="A24" s="45" t="s">
        <v>59</v>
      </c>
      <c r="B24" s="46">
        <v>1.22</v>
      </c>
      <c r="C24" s="46">
        <v>1</v>
      </c>
      <c r="D24" s="46">
        <v>0.85</v>
      </c>
      <c r="E24" s="42"/>
      <c r="J24" s="3"/>
      <c r="K24" s="3"/>
    </row>
    <row r="25" spans="1:11" x14ac:dyDescent="0.25">
      <c r="A25" s="45" t="s">
        <v>60</v>
      </c>
      <c r="B25" s="46">
        <v>1</v>
      </c>
      <c r="C25" s="46">
        <v>0.78</v>
      </c>
      <c r="D25" s="46">
        <v>0.66</v>
      </c>
      <c r="E25" s="42"/>
    </row>
    <row r="26" spans="1:11" x14ac:dyDescent="0.25">
      <c r="B26" s="42"/>
      <c r="C26" s="42"/>
      <c r="D26" s="42"/>
      <c r="E26" s="42"/>
    </row>
    <row r="27" spans="1:11" x14ac:dyDescent="0.25">
      <c r="B27" s="42"/>
      <c r="C27" s="42"/>
      <c r="D27" s="42"/>
      <c r="E27" s="42"/>
    </row>
    <row r="28" spans="1:11" x14ac:dyDescent="0.25">
      <c r="A28" s="44" t="s">
        <v>65</v>
      </c>
      <c r="B28" s="97" t="s">
        <v>26</v>
      </c>
      <c r="C28" s="42"/>
      <c r="D28" s="42"/>
      <c r="E28" s="42"/>
    </row>
    <row r="29" spans="1:11" x14ac:dyDescent="0.25">
      <c r="A29" s="45" t="s">
        <v>169</v>
      </c>
      <c r="B29" s="46">
        <v>6</v>
      </c>
      <c r="C29" s="42"/>
      <c r="D29" s="42"/>
      <c r="E29" s="42"/>
    </row>
    <row r="30" spans="1:11" x14ac:dyDescent="0.25">
      <c r="A30" s="45" t="s">
        <v>170</v>
      </c>
      <c r="B30" s="46">
        <v>3.5</v>
      </c>
      <c r="C30" s="42"/>
      <c r="D30" s="42"/>
      <c r="E30" s="42"/>
    </row>
    <row r="31" spans="1:11" x14ac:dyDescent="0.25">
      <c r="A31" s="45" t="s">
        <v>171</v>
      </c>
      <c r="B31" s="46">
        <v>1.8</v>
      </c>
      <c r="C31" s="42"/>
      <c r="D31" s="42"/>
      <c r="E31" s="42"/>
    </row>
    <row r="32" spans="1:11" x14ac:dyDescent="0.25">
      <c r="A32" s="45" t="s">
        <v>172</v>
      </c>
      <c r="B32" s="46">
        <v>1</v>
      </c>
      <c r="C32" s="42"/>
      <c r="D32" s="42"/>
      <c r="E32" s="42"/>
    </row>
    <row r="33" spans="1:5" x14ac:dyDescent="0.25">
      <c r="B33" s="42"/>
      <c r="C33" s="42"/>
      <c r="D33" s="42"/>
      <c r="E33" s="42"/>
    </row>
    <row r="34" spans="1:5" x14ac:dyDescent="0.25">
      <c r="B34" s="42"/>
      <c r="C34" s="42"/>
      <c r="D34" s="42"/>
      <c r="E34" s="42"/>
    </row>
    <row r="35" spans="1:5" x14ac:dyDescent="0.25">
      <c r="A35" s="44" t="s">
        <v>84</v>
      </c>
      <c r="B35" s="97" t="s">
        <v>26</v>
      </c>
      <c r="C35" s="42"/>
      <c r="D35" s="42"/>
      <c r="E35" s="42"/>
    </row>
    <row r="36" spans="1:5" x14ac:dyDescent="0.25">
      <c r="A36" s="45" t="s">
        <v>173</v>
      </c>
      <c r="B36" s="46">
        <v>2.8</v>
      </c>
      <c r="C36" s="42"/>
      <c r="D36" s="42"/>
      <c r="E36" s="42"/>
    </row>
    <row r="37" spans="1:5" x14ac:dyDescent="0.25">
      <c r="A37" s="45" t="s">
        <v>174</v>
      </c>
      <c r="B37" s="46">
        <v>2.2799999999999998</v>
      </c>
      <c r="C37" s="42"/>
      <c r="D37" s="42"/>
      <c r="E37" s="42"/>
    </row>
    <row r="38" spans="1:5" x14ac:dyDescent="0.25">
      <c r="A38" s="45" t="s">
        <v>175</v>
      </c>
      <c r="B38" s="46">
        <v>1.43</v>
      </c>
      <c r="C38" s="42"/>
      <c r="D38" s="42"/>
      <c r="E38" s="42"/>
    </row>
    <row r="39" spans="1:5" x14ac:dyDescent="0.25">
      <c r="A39" s="45" t="s">
        <v>176</v>
      </c>
      <c r="B39" s="46">
        <v>0.67</v>
      </c>
      <c r="C39" s="42"/>
      <c r="D39" s="42"/>
      <c r="E39" s="42"/>
    </row>
    <row r="40" spans="1:5" x14ac:dyDescent="0.25">
      <c r="A40" s="45" t="s">
        <v>177</v>
      </c>
      <c r="B40" s="46">
        <v>0.4</v>
      </c>
      <c r="C40" s="42"/>
      <c r="D40" s="42"/>
      <c r="E40" s="42"/>
    </row>
    <row r="41" spans="1:5" x14ac:dyDescent="0.25">
      <c r="B41" s="42"/>
      <c r="C41" s="42"/>
      <c r="D41" s="42"/>
      <c r="E41" s="42"/>
    </row>
    <row r="42" spans="1:5" x14ac:dyDescent="0.25">
      <c r="B42" s="42"/>
      <c r="C42" s="42"/>
      <c r="D42" s="42"/>
      <c r="E42" s="42"/>
    </row>
    <row r="43" spans="1:5" x14ac:dyDescent="0.25">
      <c r="A43" s="44" t="s">
        <v>111</v>
      </c>
      <c r="B43" s="97" t="s">
        <v>26</v>
      </c>
      <c r="C43" s="42"/>
      <c r="D43" s="42"/>
      <c r="E43" s="42"/>
    </row>
    <row r="44" spans="1:5" x14ac:dyDescent="0.25">
      <c r="A44" s="45" t="s">
        <v>178</v>
      </c>
      <c r="B44" s="46">
        <v>5</v>
      </c>
      <c r="C44" s="42"/>
      <c r="D44" s="42"/>
      <c r="E44" s="42"/>
    </row>
    <row r="45" spans="1:5" x14ac:dyDescent="0.25">
      <c r="A45" s="45" t="s">
        <v>179</v>
      </c>
      <c r="B45" s="46">
        <v>2.6</v>
      </c>
      <c r="C45" s="42"/>
      <c r="D45" s="42"/>
      <c r="E45" s="42"/>
    </row>
    <row r="46" spans="1:5" x14ac:dyDescent="0.25">
      <c r="A46" s="45" t="s">
        <v>180</v>
      </c>
      <c r="B46" s="46">
        <v>1.5</v>
      </c>
      <c r="C46" s="42"/>
      <c r="D46" s="42"/>
      <c r="E46" s="42"/>
    </row>
    <row r="47" spans="1:5" x14ac:dyDescent="0.25">
      <c r="A47" s="45" t="s">
        <v>181</v>
      </c>
      <c r="B47" s="46">
        <v>1.25</v>
      </c>
      <c r="C47" s="42"/>
      <c r="D47" s="42"/>
      <c r="E47" s="42"/>
    </row>
    <row r="48" spans="1:5" x14ac:dyDescent="0.25">
      <c r="A48" s="45" t="s">
        <v>182</v>
      </c>
      <c r="B48" s="46">
        <v>1.1499999999999999</v>
      </c>
      <c r="C48" s="42"/>
      <c r="D48" s="42"/>
      <c r="E48" s="42"/>
    </row>
    <row r="49" spans="1:5" x14ac:dyDescent="0.25">
      <c r="A49" s="45" t="s">
        <v>183</v>
      </c>
      <c r="B49" s="46">
        <v>1</v>
      </c>
      <c r="C49" s="42"/>
      <c r="D49" s="42"/>
      <c r="E49" s="42"/>
    </row>
    <row r="50" spans="1:5" x14ac:dyDescent="0.25">
      <c r="B50" s="42"/>
      <c r="C50" s="42"/>
      <c r="D50" s="42"/>
      <c r="E50" s="42"/>
    </row>
    <row r="51" spans="1:5" x14ac:dyDescent="0.25">
      <c r="A51" s="5"/>
      <c r="B51" s="6"/>
      <c r="C51" s="42"/>
      <c r="D51" s="42"/>
      <c r="E51" s="42"/>
    </row>
    <row r="52" spans="1:5" x14ac:dyDescent="0.25">
      <c r="A52" s="44" t="s">
        <v>125</v>
      </c>
      <c r="B52" s="97" t="s">
        <v>26</v>
      </c>
      <c r="C52" s="42"/>
      <c r="D52" s="42"/>
      <c r="E52" s="42"/>
    </row>
    <row r="53" spans="1:5" x14ac:dyDescent="0.25">
      <c r="A53" s="45" t="s">
        <v>184</v>
      </c>
      <c r="B53" s="46">
        <v>1.3</v>
      </c>
      <c r="C53" s="42"/>
      <c r="D53" s="42"/>
      <c r="E53" s="42"/>
    </row>
    <row r="54" spans="1:5" x14ac:dyDescent="0.25">
      <c r="A54" s="45" t="s">
        <v>185</v>
      </c>
      <c r="B54" s="46">
        <v>1.1000000000000001</v>
      </c>
      <c r="C54" s="42"/>
      <c r="D54" s="42"/>
      <c r="E54" s="42"/>
    </row>
    <row r="55" spans="1:5" x14ac:dyDescent="0.25">
      <c r="A55" s="45" t="s">
        <v>186</v>
      </c>
      <c r="B55" s="46">
        <v>1.06</v>
      </c>
      <c r="C55" s="42"/>
      <c r="D55" s="42"/>
      <c r="E55" s="42"/>
    </row>
    <row r="56" spans="1:5" x14ac:dyDescent="0.25">
      <c r="A56" s="45" t="s">
        <v>187</v>
      </c>
      <c r="B56" s="46">
        <v>1.03</v>
      </c>
      <c r="C56" s="42"/>
      <c r="D56" s="42"/>
      <c r="E56" s="42"/>
    </row>
    <row r="57" spans="1:5" x14ac:dyDescent="0.25">
      <c r="A57" s="45" t="s">
        <v>188</v>
      </c>
      <c r="B57" s="46">
        <v>1.01</v>
      </c>
      <c r="C57" s="42"/>
      <c r="D57" s="42"/>
      <c r="E57" s="42"/>
    </row>
    <row r="58" spans="1:5" x14ac:dyDescent="0.25">
      <c r="A58" s="45" t="s">
        <v>189</v>
      </c>
      <c r="B58" s="46">
        <v>1</v>
      </c>
      <c r="C58" s="42"/>
      <c r="D58" s="42"/>
      <c r="E58" s="42"/>
    </row>
    <row r="59" spans="1:5" x14ac:dyDescent="0.25">
      <c r="B59" s="42"/>
      <c r="C59" s="42"/>
      <c r="D59" s="42"/>
      <c r="E59" s="42"/>
    </row>
    <row r="60" spans="1:5" x14ac:dyDescent="0.25">
      <c r="B60" s="42"/>
      <c r="C60" s="42"/>
      <c r="D60" s="42"/>
      <c r="E60" s="42"/>
    </row>
    <row r="61" spans="1:5" x14ac:dyDescent="0.25">
      <c r="A61" s="44" t="s">
        <v>190</v>
      </c>
      <c r="B61" s="97" t="s">
        <v>26</v>
      </c>
      <c r="C61" s="42"/>
      <c r="D61" s="42"/>
      <c r="E61" s="42"/>
    </row>
    <row r="62" spans="1:5" x14ac:dyDescent="0.25">
      <c r="A62" s="45" t="s">
        <v>191</v>
      </c>
      <c r="B62" s="46">
        <v>1</v>
      </c>
      <c r="C62" s="42"/>
      <c r="D62" s="42"/>
      <c r="E62" s="42"/>
    </row>
    <row r="63" spans="1:5" x14ac:dyDescent="0.25">
      <c r="A63" s="45" t="s">
        <v>192</v>
      </c>
      <c r="B63" s="46">
        <v>1.4</v>
      </c>
      <c r="C63" s="42"/>
      <c r="D63" s="42"/>
      <c r="E63" s="42"/>
    </row>
    <row r="64" spans="1:5" x14ac:dyDescent="0.25">
      <c r="A64" s="45" t="s">
        <v>193</v>
      </c>
      <c r="B64" s="46">
        <v>2.2000000000000002</v>
      </c>
      <c r="C64" s="42"/>
      <c r="D64" s="42"/>
      <c r="E64" s="42"/>
    </row>
    <row r="65" spans="1:6" x14ac:dyDescent="0.25">
      <c r="A65" s="45" t="s">
        <v>194</v>
      </c>
      <c r="B65" s="46">
        <v>3</v>
      </c>
      <c r="C65" s="42"/>
      <c r="D65" s="42"/>
      <c r="E65" s="42"/>
    </row>
    <row r="66" spans="1:6" x14ac:dyDescent="0.25">
      <c r="A66" s="45" t="s">
        <v>195</v>
      </c>
      <c r="B66" s="46">
        <v>3.4</v>
      </c>
      <c r="C66" s="42"/>
      <c r="D66" s="42"/>
      <c r="E66" s="42"/>
    </row>
    <row r="67" spans="1:6" x14ac:dyDescent="0.25">
      <c r="B67" s="42"/>
      <c r="C67" s="42"/>
      <c r="D67" s="42"/>
      <c r="E67" s="42"/>
    </row>
    <row r="68" spans="1:6" x14ac:dyDescent="0.25">
      <c r="B68" s="42"/>
      <c r="C68" s="42"/>
      <c r="D68" s="42"/>
      <c r="E68" s="42"/>
    </row>
    <row r="69" spans="1:6" x14ac:dyDescent="0.25">
      <c r="A69" s="44" t="s">
        <v>196</v>
      </c>
      <c r="B69" s="179" t="s">
        <v>65</v>
      </c>
      <c r="C69" s="179"/>
      <c r="D69" s="179"/>
      <c r="E69" s="179"/>
      <c r="F69" s="6"/>
    </row>
    <row r="70" spans="1:6" x14ac:dyDescent="0.25">
      <c r="A70" s="44"/>
      <c r="B70" s="97" t="s">
        <v>172</v>
      </c>
      <c r="C70" s="97" t="s">
        <v>171</v>
      </c>
      <c r="D70" s="97" t="s">
        <v>170</v>
      </c>
      <c r="E70" s="97" t="s">
        <v>169</v>
      </c>
      <c r="F70" s="5"/>
    </row>
    <row r="71" spans="1:6" x14ac:dyDescent="0.25">
      <c r="A71" s="45" t="s">
        <v>197</v>
      </c>
      <c r="B71" s="46">
        <v>0.15</v>
      </c>
      <c r="C71" s="46">
        <v>0.15</v>
      </c>
      <c r="D71" s="46">
        <v>0.13</v>
      </c>
      <c r="E71" s="46">
        <v>0.13</v>
      </c>
    </row>
    <row r="72" spans="1:6" x14ac:dyDescent="0.25">
      <c r="A72" s="45" t="s">
        <v>198</v>
      </c>
      <c r="B72" s="46">
        <v>0.31</v>
      </c>
      <c r="C72" s="46">
        <v>0.31</v>
      </c>
      <c r="D72" s="46">
        <v>0.27</v>
      </c>
      <c r="E72" s="46">
        <v>0.27</v>
      </c>
    </row>
    <row r="73" spans="1:6" x14ac:dyDescent="0.25">
      <c r="A73" s="45" t="s">
        <v>199</v>
      </c>
      <c r="B73" s="46">
        <v>0.55000000000000004</v>
      </c>
      <c r="C73" s="46">
        <v>0.55000000000000004</v>
      </c>
      <c r="D73" s="46">
        <v>0.49</v>
      </c>
      <c r="E73" s="46">
        <v>0.33</v>
      </c>
    </row>
    <row r="74" spans="1:6" x14ac:dyDescent="0.25">
      <c r="A74" s="45" t="s">
        <v>200</v>
      </c>
      <c r="B74" s="46">
        <v>0.81</v>
      </c>
      <c r="C74" s="46">
        <v>0.81</v>
      </c>
      <c r="D74" s="46">
        <v>0.81</v>
      </c>
      <c r="E74" s="46">
        <v>0.42</v>
      </c>
    </row>
    <row r="75" spans="1:6" x14ac:dyDescent="0.25">
      <c r="A75" s="45" t="s">
        <v>201</v>
      </c>
      <c r="B75" s="46">
        <v>1.25</v>
      </c>
      <c r="C75" s="46">
        <v>1.25</v>
      </c>
      <c r="D75" s="46">
        <v>1.1100000000000001</v>
      </c>
      <c r="E75" s="46">
        <v>0.47</v>
      </c>
    </row>
    <row r="76" spans="1:6" x14ac:dyDescent="0.25">
      <c r="A76" s="45" t="s">
        <v>202</v>
      </c>
      <c r="B76" s="46">
        <v>1.82</v>
      </c>
      <c r="C76" s="46">
        <v>1.82</v>
      </c>
      <c r="D76" s="46">
        <v>1.3</v>
      </c>
      <c r="E76" s="46">
        <v>0.52</v>
      </c>
    </row>
    <row r="77" spans="1:6" x14ac:dyDescent="0.25">
      <c r="A77" s="45" t="s">
        <v>203</v>
      </c>
      <c r="B77" s="46">
        <v>2.54</v>
      </c>
      <c r="C77" s="46">
        <v>2.54</v>
      </c>
      <c r="D77" s="46">
        <v>1.41</v>
      </c>
      <c r="E77" s="46">
        <v>0.57999999999999996</v>
      </c>
    </row>
    <row r="78" spans="1:6" x14ac:dyDescent="0.25">
      <c r="A78" s="45" t="s">
        <v>204</v>
      </c>
      <c r="B78" s="46">
        <v>3.24</v>
      </c>
      <c r="C78" s="46">
        <v>3.24</v>
      </c>
      <c r="D78" s="46">
        <v>1.52</v>
      </c>
      <c r="E78" s="46">
        <v>0.64</v>
      </c>
    </row>
    <row r="79" spans="1:6" x14ac:dyDescent="0.25">
      <c r="A79" s="45" t="s">
        <v>205</v>
      </c>
      <c r="B79" s="46">
        <v>4.28</v>
      </c>
      <c r="C79" s="46">
        <v>3.24</v>
      </c>
      <c r="D79" s="46"/>
      <c r="E79" s="46"/>
    </row>
    <row r="80" spans="1:6" x14ac:dyDescent="0.25">
      <c r="B80" s="42"/>
      <c r="C80" s="42"/>
      <c r="D80" s="42"/>
      <c r="E80" s="42"/>
    </row>
    <row r="81" spans="1:11" x14ac:dyDescent="0.25">
      <c r="B81" s="42"/>
      <c r="C81" s="42"/>
      <c r="D81" s="42"/>
      <c r="E81" s="42"/>
    </row>
    <row r="82" spans="1:11" x14ac:dyDescent="0.25">
      <c r="A82" s="11" t="s">
        <v>1</v>
      </c>
      <c r="B82" s="90" t="s">
        <v>23</v>
      </c>
      <c r="C82" s="47" t="s">
        <v>2</v>
      </c>
      <c r="D82" s="47" t="s">
        <v>30</v>
      </c>
    </row>
    <row r="83" spans="1:11" x14ac:dyDescent="0.25">
      <c r="A83" s="12" t="s">
        <v>5</v>
      </c>
      <c r="B83" s="42">
        <v>0</v>
      </c>
      <c r="C83" s="48" t="s">
        <v>6</v>
      </c>
      <c r="D83" s="48" t="s">
        <v>6</v>
      </c>
    </row>
    <row r="84" spans="1:11" x14ac:dyDescent="0.25">
      <c r="A84" s="12" t="s">
        <v>9</v>
      </c>
      <c r="B84" s="46">
        <v>1.4</v>
      </c>
      <c r="C84" s="48" t="s">
        <v>10</v>
      </c>
      <c r="D84" s="48" t="s">
        <v>10</v>
      </c>
    </row>
    <row r="85" spans="1:11" x14ac:dyDescent="0.25">
      <c r="A85" s="12" t="s">
        <v>11</v>
      </c>
      <c r="B85" s="46">
        <v>1.6</v>
      </c>
      <c r="C85" s="48" t="s">
        <v>12</v>
      </c>
      <c r="D85" s="48" t="s">
        <v>10</v>
      </c>
    </row>
    <row r="86" spans="1:11" x14ac:dyDescent="0.25">
      <c r="A86" s="12" t="s">
        <v>13</v>
      </c>
      <c r="B86" s="46">
        <v>1.8</v>
      </c>
      <c r="C86" s="48" t="s">
        <v>12</v>
      </c>
      <c r="D86" s="48" t="s">
        <v>12</v>
      </c>
    </row>
    <row r="87" spans="1:11" x14ac:dyDescent="0.25">
      <c r="A87" s="12" t="s">
        <v>14</v>
      </c>
      <c r="B87" s="46">
        <v>2</v>
      </c>
      <c r="C87" s="48" t="s">
        <v>15</v>
      </c>
      <c r="D87" s="48" t="s">
        <v>12</v>
      </c>
    </row>
    <row r="88" spans="1:11" x14ac:dyDescent="0.25">
      <c r="A88" s="12" t="s">
        <v>16</v>
      </c>
      <c r="B88" s="46">
        <v>2.2000000000000002</v>
      </c>
      <c r="C88" s="48" t="s">
        <v>17</v>
      </c>
      <c r="D88" s="48" t="s">
        <v>15</v>
      </c>
    </row>
    <row r="89" spans="1:11" x14ac:dyDescent="0.25">
      <c r="A89" s="12" t="s">
        <v>19</v>
      </c>
      <c r="B89" s="46">
        <v>2.6</v>
      </c>
      <c r="C89" s="48" t="s">
        <v>17</v>
      </c>
      <c r="D89" s="48" t="s">
        <v>17</v>
      </c>
      <c r="I89" s="9"/>
      <c r="J89" s="3"/>
      <c r="K89" s="3"/>
    </row>
    <row r="91" spans="1:11" x14ac:dyDescent="0.25">
      <c r="A91" s="44"/>
      <c r="B91" s="180" t="s">
        <v>3</v>
      </c>
      <c r="C91" s="181"/>
    </row>
    <row r="92" spans="1:11" x14ac:dyDescent="0.25">
      <c r="A92" s="44" t="s">
        <v>149</v>
      </c>
      <c r="B92" s="89" t="s">
        <v>208</v>
      </c>
      <c r="C92" s="97" t="s">
        <v>169</v>
      </c>
    </row>
    <row r="93" spans="1:11" x14ac:dyDescent="0.25">
      <c r="A93" s="45" t="s">
        <v>6</v>
      </c>
      <c r="B93" s="46" t="s">
        <v>7</v>
      </c>
      <c r="C93" s="88" t="s">
        <v>8</v>
      </c>
    </row>
    <row r="94" spans="1:11" x14ac:dyDescent="0.25">
      <c r="A94" s="45" t="s">
        <v>10</v>
      </c>
      <c r="B94" s="46" t="s">
        <v>7</v>
      </c>
      <c r="C94" s="88" t="s">
        <v>8</v>
      </c>
    </row>
    <row r="95" spans="1:11" x14ac:dyDescent="0.25">
      <c r="A95" s="45" t="s">
        <v>12</v>
      </c>
      <c r="B95" s="46" t="s">
        <v>206</v>
      </c>
      <c r="C95" s="88" t="s">
        <v>8</v>
      </c>
    </row>
    <row r="96" spans="1:11" x14ac:dyDescent="0.25">
      <c r="A96" s="45" t="s">
        <v>15</v>
      </c>
      <c r="B96" s="46" t="s">
        <v>8</v>
      </c>
      <c r="C96" s="88" t="s">
        <v>18</v>
      </c>
    </row>
    <row r="97" spans="1:5" x14ac:dyDescent="0.25">
      <c r="A97" s="45" t="s">
        <v>17</v>
      </c>
      <c r="B97" s="46" t="s">
        <v>8</v>
      </c>
      <c r="C97" s="88" t="s">
        <v>18</v>
      </c>
    </row>
    <row r="98" spans="1:5" x14ac:dyDescent="0.25">
      <c r="A98" s="109" t="s">
        <v>214</v>
      </c>
      <c r="B98" s="109"/>
      <c r="C98" s="109"/>
      <c r="D98" s="109"/>
      <c r="E98" s="109"/>
    </row>
    <row r="99" spans="1:5" x14ac:dyDescent="0.25">
      <c r="A99" s="109" t="s">
        <v>215</v>
      </c>
      <c r="B99" s="109"/>
      <c r="C99" s="109"/>
      <c r="D99" s="109"/>
      <c r="E99" s="109"/>
    </row>
    <row r="101" spans="1:5" ht="14.45" customHeight="1" x14ac:dyDescent="0.25">
      <c r="A101" s="92"/>
      <c r="B101" s="91"/>
      <c r="C101" s="91"/>
      <c r="D101" s="91"/>
      <c r="E101" s="91"/>
    </row>
  </sheetData>
  <sheetProtection algorithmName="SHA-512" hashValue="q2s/4fGJ/MgUh+6CrFFrDgVWSzrmV2RM4AM56QjAZHGok86OXMZDvfNQ7tymX9KRr6yWd9q6x0ZjBOrvmE1D9Q==" saltValue="fqdaln2GskVw1zTByevJLQ==" spinCount="100000" sheet="1" selectLockedCells="1"/>
  <mergeCells count="5">
    <mergeCell ref="A99:E99"/>
    <mergeCell ref="B20:D20"/>
    <mergeCell ref="B69:E69"/>
    <mergeCell ref="A98:E98"/>
    <mergeCell ref="B91:C91"/>
  </mergeCells>
  <dataValidations disablePrompts="1" count="2">
    <dataValidation type="list" allowBlank="1" showInputMessage="1" showErrorMessage="1" sqref="K23" xr:uid="{D8C4C7F9-362E-42EF-AB79-1D8B0D4A355E}">
      <formula1>$B$21:$D$21</formula1>
    </dataValidation>
    <dataValidation type="list" allowBlank="1" showInputMessage="1" showErrorMessage="1" sqref="K22" xr:uid="{0F9880DD-976D-41D5-82D4-3D70213C8017}">
      <formula1>$A$22:$A$25</formula1>
    </dataValidation>
  </dataValidation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73A575CD6D154299727A0A53123DD6" ma:contentTypeVersion="18" ma:contentTypeDescription="Create a new document." ma:contentTypeScope="" ma:versionID="6d1548b0efc51df19b00365d2a8825c1">
  <xsd:schema xmlns:xsd="http://www.w3.org/2001/XMLSchema" xmlns:xs="http://www.w3.org/2001/XMLSchema" xmlns:p="http://schemas.microsoft.com/office/2006/metadata/properties" xmlns:ns1="http://schemas.microsoft.com/sharepoint/v3" xmlns:ns2="b85dbcf3-b4f6-4c46-bb11-83ccf87428f6" xmlns:ns3="1dc72dc8-75d1-4506-9829-7894664539e4" targetNamespace="http://schemas.microsoft.com/office/2006/metadata/properties" ma:root="true" ma:fieldsID="4252662695a0362458e40dcc7f21a382" ns1:_="" ns2:_="" ns3:_="">
    <xsd:import namespace="http://schemas.microsoft.com/sharepoint/v3"/>
    <xsd:import namespace="b85dbcf3-b4f6-4c46-bb11-83ccf87428f6"/>
    <xsd:import namespace="1dc72dc8-75d1-4506-9829-7894664539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5dbcf3-b4f6-4c46-bb11-83ccf87428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2e39827-7633-4725-95e2-462bd363dd9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dc72dc8-75d1-4506-9829-7894664539e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5bf3682-5457-4168-bfe3-9b612d569eca}" ma:internalName="TaxCatchAll" ma:showField="CatchAllData" ma:web="1dc72dc8-75d1-4506-9829-7894664539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1dc72dc8-75d1-4506-9829-7894664539e4">
      <UserInfo>
        <DisplayName>Luke Sherwell</DisplayName>
        <AccountId>160</AccountId>
        <AccountType/>
      </UserInfo>
    </SharedWithUsers>
    <TaxCatchAll xmlns="1dc72dc8-75d1-4506-9829-7894664539e4" xsi:nil="true"/>
    <lcf76f155ced4ddcb4097134ff3c332f xmlns="b85dbcf3-b4f6-4c46-bb11-83ccf87428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C1B9F3-8A4C-4948-AF93-3FFEAE1809A5}">
  <ds:schemaRefs>
    <ds:schemaRef ds:uri="http://schemas.microsoft.com/sharepoint/v3/contenttype/forms"/>
  </ds:schemaRefs>
</ds:datastoreItem>
</file>

<file path=customXml/itemProps2.xml><?xml version="1.0" encoding="utf-8"?>
<ds:datastoreItem xmlns:ds="http://schemas.openxmlformats.org/officeDocument/2006/customXml" ds:itemID="{3FAA8CED-729A-4A56-B543-2E331BCDFE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5dbcf3-b4f6-4c46-bb11-83ccf87428f6"/>
    <ds:schemaRef ds:uri="1dc72dc8-75d1-4506-9829-7894664539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CD24FF-1E76-4434-B6C5-87699ED8A686}">
  <ds:schemaRefs>
    <ds:schemaRef ds:uri="http://schemas.microsoft.com/sharepoint/v3"/>
    <ds:schemaRef ds:uri="http://purl.org/dc/elements/1.1/"/>
    <ds:schemaRef ds:uri="http://schemas.openxmlformats.org/package/2006/metadata/core-properties"/>
    <ds:schemaRef ds:uri="1dc72dc8-75d1-4506-9829-7894664539e4"/>
    <ds:schemaRef ds:uri="http://purl.org/dc/terms/"/>
    <ds:schemaRef ds:uri="http://schemas.microsoft.com/office/infopath/2007/PartnerControls"/>
    <ds:schemaRef ds:uri="http://schemas.microsoft.com/office/2006/metadata/properties"/>
    <ds:schemaRef ds:uri="http://schemas.microsoft.com/office/2006/documentManagement/types"/>
    <ds:schemaRef ds:uri="b85dbcf3-b4f6-4c46-bb11-83ccf87428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IRR Tool</vt:lpstr>
      <vt:lpstr>1. High Speed Rural Roads</vt:lpstr>
      <vt:lpstr>Input</vt:lpstr>
      <vt:lpstr>Tables</vt:lpstr>
    </vt:vector>
  </TitlesOfParts>
  <Manager/>
  <Company>Department of Transport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Luke Sherwell</dc:creator>
  <cp:keywords/>
  <dc:description/>
  <cp:lastModifiedBy>Ross Gregory</cp:lastModifiedBy>
  <cp:revision/>
  <dcterms:created xsi:type="dcterms:W3CDTF">2021-06-08T05:24:40Z</dcterms:created>
  <dcterms:modified xsi:type="dcterms:W3CDTF">2022-05-26T11:54:01Z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0x010100CC73A575CD6D154299727A0A53123DD6</vt:lpwstr>
  </property>
  <property fmtid="{D5CDD505-2E9C-101B-9397-08002B2CF9AE}" pid="3" name="MediaServiceImageTags">
    <vt:lpwstr/>
  </property>
</Properties>
</file>